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1 er trimestre 2024\Presupuestales\"/>
    </mc:Choice>
  </mc:AlternateContent>
  <bookViews>
    <workbookView xWindow="0" yWindow="0" windowWidth="28800" windowHeight="12330"/>
  </bookViews>
  <sheets>
    <sheet name="12CAT PROG ARMON EGR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I16" i="1"/>
  <c r="K16" i="1" s="1"/>
  <c r="J15" i="1"/>
  <c r="I15" i="1"/>
  <c r="H15" i="1"/>
  <c r="K15" i="1" s="1"/>
  <c r="F15" i="1"/>
  <c r="G15" i="1" s="1"/>
  <c r="J14" i="1"/>
  <c r="J13" i="1" s="1"/>
  <c r="I14" i="1"/>
  <c r="I13" i="1" s="1"/>
  <c r="H14" i="1"/>
  <c r="G14" i="1" s="1"/>
  <c r="G13" i="1" s="1"/>
  <c r="F14" i="1"/>
  <c r="F13" i="1"/>
  <c r="J12" i="1"/>
  <c r="J10" i="1" s="1"/>
  <c r="I12" i="1"/>
  <c r="H12" i="1"/>
  <c r="G12" i="1" s="1"/>
  <c r="J11" i="1"/>
  <c r="I11" i="1"/>
  <c r="H11" i="1"/>
  <c r="F11" i="1"/>
  <c r="F10" i="1" s="1"/>
  <c r="F17" i="1" s="1"/>
  <c r="F21" i="1" s="1"/>
  <c r="B4" i="1"/>
  <c r="G11" i="1" l="1"/>
  <c r="G10" i="1" s="1"/>
  <c r="F9" i="1"/>
  <c r="H13" i="1"/>
  <c r="H10" i="1"/>
  <c r="I10" i="1"/>
  <c r="I9" i="1" s="1"/>
  <c r="I17" i="1"/>
  <c r="I21" i="1" s="1"/>
  <c r="J17" i="1"/>
  <c r="J21" i="1" s="1"/>
  <c r="J9" i="1"/>
  <c r="G9" i="1"/>
  <c r="G17" i="1"/>
  <c r="G21" i="1" s="1"/>
  <c r="K12" i="1"/>
  <c r="K14" i="1"/>
  <c r="K13" i="1" s="1"/>
  <c r="K11" i="1"/>
  <c r="H17" i="1" l="1"/>
  <c r="H21" i="1" s="1"/>
  <c r="H9" i="1"/>
  <c r="K10" i="1"/>
  <c r="K17" i="1"/>
  <c r="K21" i="1" s="1"/>
  <c r="K9" i="1"/>
</calcChain>
</file>

<file path=xl/sharedStrings.xml><?xml version="1.0" encoding="utf-8"?>
<sst xmlns="http://schemas.openxmlformats.org/spreadsheetml/2006/main" count="26" uniqueCount="26">
  <si>
    <r>
      <t>GASTO POR CATEGORÍA PROGRAMÁTICA (ARMONIZADO)</t>
    </r>
    <r>
      <rPr>
        <b/>
        <vertAlign val="superscript"/>
        <sz val="10"/>
        <color indexed="8"/>
        <rFont val="Soberana Sans"/>
        <family val="3"/>
      </rPr>
      <t>1/</t>
    </r>
  </si>
  <si>
    <t>FIDEICOMISO UNIVESIDAD MARÍTIMA Y PORTUARIA DE MÉXICO</t>
  </si>
  <si>
    <t>(PESOS)</t>
  </si>
  <si>
    <r>
      <rPr>
        <sz val="8"/>
        <color indexed="9"/>
        <rFont val="Soberana Sans"/>
        <family val="3"/>
      </rPr>
      <t>CONCEPTO</t>
    </r>
  </si>
  <si>
    <r>
      <rPr>
        <sz val="8"/>
        <color indexed="9"/>
        <rFont val="Soberana Sans"/>
        <family val="3"/>
      </rPr>
      <t>APROBADO</t>
    </r>
  </si>
  <si>
    <r>
      <rPr>
        <sz val="8"/>
        <color indexed="9"/>
        <rFont val="Soberana Sans"/>
        <family val="3"/>
      </rPr>
      <t>AMPLIACIONES / (REDUCCIONES)</t>
    </r>
  </si>
  <si>
    <r>
      <rPr>
        <sz val="8"/>
        <color indexed="9"/>
        <rFont val="Soberana Sans"/>
        <family val="3"/>
      </rPr>
      <t>MODIFICADO</t>
    </r>
  </si>
  <si>
    <r>
      <rPr>
        <sz val="8"/>
        <color indexed="9"/>
        <rFont val="Soberana Sans"/>
        <family val="3"/>
      </rPr>
      <t>DEVENGADO</t>
    </r>
  </si>
  <si>
    <r>
      <rPr>
        <sz val="8"/>
        <color indexed="9"/>
        <rFont val="Soberana Sans"/>
        <family val="3"/>
      </rPr>
      <t>PAGADO</t>
    </r>
  </si>
  <si>
    <r>
      <rPr>
        <sz val="8"/>
        <color indexed="9"/>
        <rFont val="Soberana Sans"/>
        <family val="3"/>
      </rPr>
      <t>SUBEJERCICIO</t>
    </r>
    <r>
      <rPr>
        <vertAlign val="superscript"/>
        <sz val="8"/>
        <color indexed="9"/>
        <rFont val="Soberana Sans"/>
        <family val="3"/>
      </rPr>
      <t>2/</t>
    </r>
  </si>
  <si>
    <t>1</t>
  </si>
  <si>
    <t>2 = (3-1)</t>
  </si>
  <si>
    <t>3</t>
  </si>
  <si>
    <t>4</t>
  </si>
  <si>
    <t>5</t>
  </si>
  <si>
    <t>6 = (3-4)</t>
  </si>
  <si>
    <r>
      <rPr>
        <b/>
        <sz val="7"/>
        <color indexed="8"/>
        <rFont val="Soberana Sans"/>
        <family val="3"/>
      </rPr>
      <t>Programas Federales</t>
    </r>
  </si>
  <si>
    <r>
      <rPr>
        <b/>
        <sz val="7"/>
        <color indexed="8"/>
        <rFont val="Soberana Sans"/>
        <family val="3"/>
      </rPr>
      <t>Desempeño de las Funciones</t>
    </r>
  </si>
  <si>
    <r>
      <rPr>
        <sz val="7"/>
        <color indexed="8"/>
        <rFont val="Soberana Sans"/>
        <family val="3"/>
      </rPr>
      <t>Prestación de Servicios Públicos</t>
    </r>
  </si>
  <si>
    <r>
      <rPr>
        <sz val="7"/>
        <color indexed="8"/>
        <rFont val="Soberana Sans"/>
        <family val="3"/>
      </rPr>
      <t>Proyectos de Inversión</t>
    </r>
  </si>
  <si>
    <r>
      <rPr>
        <b/>
        <sz val="7"/>
        <color indexed="8"/>
        <rFont val="Soberana Sans"/>
        <family val="3"/>
      </rPr>
      <t>Administrativos y de Apoyo</t>
    </r>
  </si>
  <si>
    <r>
      <rPr>
        <sz val="7"/>
        <color indexed="8"/>
        <rFont val="Soberana Sans"/>
        <family val="3"/>
      </rPr>
      <t>Apoyo al proceso presupuestario y para mejorar la eficiencia institucional</t>
    </r>
  </si>
  <si>
    <r>
      <rPr>
        <sz val="7"/>
        <color indexed="8"/>
        <rFont val="Soberana Sans"/>
        <family val="3"/>
      </rPr>
      <t>Apoyo a la función pública y al mejoramiento de la gestión</t>
    </r>
  </si>
  <si>
    <r>
      <rPr>
        <sz val="7"/>
        <color indexed="8"/>
        <rFont val="Soberana Sans"/>
        <family val="3"/>
      </rPr>
      <t>Operaciones ajenas</t>
    </r>
  </si>
  <si>
    <r>
      <rPr>
        <b/>
        <sz val="7"/>
        <color indexed="8"/>
        <rFont val="Soberana Sans"/>
        <family val="3"/>
      </rPr>
      <t>Total del Gasto</t>
    </r>
  </si>
  <si>
    <t xml:space="preserve">1/ Las sumas parciales y total pueden no coincidir debido al redondeo.
2/ Corresponde a las Economías Presupuestarias.
Fuente: Presupuesto Aprobado y Modificado, sistemas globalizadores de la Secretaría de Hacienda y Crédito Público. Presupuesto Devengado y Pagado, el ente público.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</si>
</sst>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"/>
    <numFmt numFmtId="165" formatCode="_(&quot;$&quot;* #,##0.00_);_(&quot;$&quot;* \(#,##0.00\);_(&quot;$&quot;* &quot;-&quot;??_);_(@_)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SansSerif"/>
    </font>
    <font>
      <sz val="8"/>
      <color indexed="8"/>
      <name val="Soberana Sans"/>
      <family val="3"/>
    </font>
    <font>
      <b/>
      <sz val="10"/>
      <color indexed="8"/>
      <name val="Soberana Sans"/>
      <family val="3"/>
    </font>
    <font>
      <b/>
      <vertAlign val="superscript"/>
      <sz val="10"/>
      <color indexed="8"/>
      <name val="Soberana Sans"/>
      <family val="3"/>
    </font>
    <font>
      <sz val="8"/>
      <color indexed="9"/>
      <name val="Soberana Sans"/>
      <family val="3"/>
    </font>
    <font>
      <vertAlign val="superscript"/>
      <sz val="8"/>
      <color indexed="9"/>
      <name val="Soberana Sans"/>
      <family val="3"/>
    </font>
    <font>
      <sz val="7"/>
      <color indexed="9"/>
      <name val="Soberana Sans"/>
      <family val="3"/>
    </font>
    <font>
      <b/>
      <sz val="7"/>
      <color indexed="8"/>
      <name val="Soberana Sans"/>
      <family val="3"/>
    </font>
    <font>
      <sz val="7"/>
      <color indexed="8"/>
      <name val="Soberana Sans"/>
      <family val="3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1" applyFont="1" applyFill="1" applyBorder="1" applyAlignment="1" applyProtection="1">
      <alignment horizontal="left" vertical="top" wrapText="1"/>
    </xf>
    <xf numFmtId="0" fontId="1" fillId="0" borderId="0" xfId="1"/>
    <xf numFmtId="0" fontId="4" fillId="2" borderId="0" xfId="1" applyFont="1" applyFill="1" applyBorder="1" applyAlignment="1" applyProtection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3" xfId="1" applyFont="1" applyFill="1" applyBorder="1" applyAlignment="1" applyProtection="1">
      <alignment horizontal="center" vertical="center" wrapText="1"/>
    </xf>
    <xf numFmtId="0" fontId="2" fillId="3" borderId="4" xfId="1" applyFont="1" applyFill="1" applyBorder="1" applyAlignment="1" applyProtection="1">
      <alignment horizontal="left" vertical="top" wrapText="1"/>
    </xf>
    <xf numFmtId="0" fontId="2" fillId="3" borderId="5" xfId="1" applyFont="1" applyFill="1" applyBorder="1" applyAlignment="1" applyProtection="1">
      <alignment horizontal="left" vertical="top" wrapText="1"/>
    </xf>
    <xf numFmtId="0" fontId="8" fillId="3" borderId="6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left" vertical="top" wrapText="1"/>
    </xf>
    <xf numFmtId="3" fontId="9" fillId="2" borderId="9" xfId="1" applyNumberFormat="1" applyFont="1" applyFill="1" applyBorder="1" applyAlignment="1" applyProtection="1">
      <alignment horizontal="right" vertical="center" wrapText="1"/>
    </xf>
    <xf numFmtId="3" fontId="9" fillId="4" borderId="9" xfId="1" applyNumberFormat="1" applyFont="1" applyFill="1" applyBorder="1" applyAlignment="1" applyProtection="1">
      <alignment horizontal="right" vertical="center" wrapText="1"/>
    </xf>
    <xf numFmtId="0" fontId="10" fillId="2" borderId="0" xfId="1" applyFont="1" applyFill="1" applyBorder="1" applyAlignment="1" applyProtection="1">
      <alignment horizontal="left" vertical="center" wrapText="1"/>
    </xf>
    <xf numFmtId="3" fontId="10" fillId="2" borderId="9" xfId="1" applyNumberFormat="1" applyFont="1" applyFill="1" applyBorder="1" applyAlignment="1" applyProtection="1">
      <alignment horizontal="right" vertical="center" wrapText="1"/>
    </xf>
    <xf numFmtId="3" fontId="10" fillId="2" borderId="10" xfId="1" applyNumberFormat="1" applyFont="1" applyFill="1" applyBorder="1" applyAlignment="1" applyProtection="1">
      <alignment horizontal="right" vertical="center" wrapText="1"/>
    </xf>
    <xf numFmtId="3" fontId="10" fillId="4" borderId="10" xfId="1" applyNumberFormat="1" applyFont="1" applyFill="1" applyBorder="1" applyAlignment="1" applyProtection="1">
      <alignment horizontal="right" vertical="center" wrapText="1"/>
    </xf>
    <xf numFmtId="164" fontId="10" fillId="2" borderId="9" xfId="1" applyNumberFormat="1" applyFont="1" applyFill="1" applyBorder="1" applyAlignment="1" applyProtection="1">
      <alignment horizontal="right" vertical="center" wrapText="1"/>
    </xf>
    <xf numFmtId="164" fontId="10" fillId="2" borderId="10" xfId="1" applyNumberFormat="1" applyFont="1" applyFill="1" applyBorder="1" applyAlignment="1" applyProtection="1">
      <alignment horizontal="right" vertical="center" wrapText="1"/>
    </xf>
    <xf numFmtId="164" fontId="10" fillId="4" borderId="10" xfId="1" applyNumberFormat="1" applyFont="1" applyFill="1" applyBorder="1" applyAlignment="1" applyProtection="1">
      <alignment horizontal="right" vertical="center" wrapText="1"/>
    </xf>
    <xf numFmtId="3" fontId="9" fillId="2" borderId="2" xfId="1" applyNumberFormat="1" applyFont="1" applyFill="1" applyBorder="1" applyAlignment="1" applyProtection="1">
      <alignment horizontal="right" vertical="center" wrapText="1"/>
    </xf>
    <xf numFmtId="3" fontId="9" fillId="4" borderId="2" xfId="1" applyNumberFormat="1" applyFont="1" applyFill="1" applyBorder="1" applyAlignment="1" applyProtection="1">
      <alignment horizontal="right" vertical="center" wrapText="1"/>
    </xf>
    <xf numFmtId="165" fontId="11" fillId="0" borderId="0" xfId="2" applyFont="1"/>
    <xf numFmtId="0" fontId="1" fillId="0" borderId="0" xfId="1" applyAlignment="1">
      <alignment horizontal="center"/>
    </xf>
    <xf numFmtId="0" fontId="1" fillId="0" borderId="0" xfId="1" applyAlignment="1"/>
    <xf numFmtId="0" fontId="1" fillId="0" borderId="0" xfId="1" applyAlignment="1">
      <alignment horizontal="center"/>
    </xf>
    <xf numFmtId="0" fontId="9" fillId="2" borderId="0" xfId="1" applyFont="1" applyFill="1" applyBorder="1" applyAlignment="1" applyProtection="1">
      <alignment horizontal="left" vertical="center" wrapText="1"/>
    </xf>
    <xf numFmtId="0" fontId="9" fillId="2" borderId="11" xfId="1" applyFont="1" applyFill="1" applyBorder="1" applyAlignment="1" applyProtection="1">
      <alignment horizontal="left" vertical="center" wrapText="1"/>
    </xf>
    <xf numFmtId="0" fontId="2" fillId="2" borderId="12" xfId="1" applyFont="1" applyFill="1" applyBorder="1" applyAlignment="1" applyProtection="1">
      <alignment horizontal="left" vertical="top" wrapText="1"/>
    </xf>
    <xf numFmtId="0" fontId="10" fillId="2" borderId="0" xfId="1" applyFont="1" applyFill="1" applyBorder="1" applyAlignment="1" applyProtection="1">
      <alignment horizontal="left" vertical="top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4" fillId="2" borderId="0" xfId="1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 wrapTex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cio%20FIDENA%202020/Mis%20Documentos/2024/25.%20Transparencia/1%20er%20trimestre%202024/Marzo%202023%20pp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comparativo"/>
      <sheetName val="sii web "/>
      <sheetName val="original"/>
      <sheetName val="ppto marzo"/>
      <sheetName val="CT"/>
      <sheetName val="06 EGR ECON Y OBJ GTO "/>
      <sheetName val="08 OBJ GTOS ARMON"/>
      <sheetName val="01 EDO ANALIT ING"/>
      <sheetName val="02 ING FLUJO EFECT"/>
      <sheetName val="03 EGR FLUJO EFECT"/>
      <sheetName val="05 EGR ADM ARMON"/>
      <sheetName val="04 EGR ADM "/>
      <sheetName val="07 EGR ECON ARMON"/>
      <sheetName val="09 PROG FUNC EGR"/>
      <sheetName val="10 EGR FUNC ARMON"/>
      <sheetName val="11 EGR CAT PROG"/>
      <sheetName val="12CAT PROG ARMON E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3">
          <cell r="E13">
            <v>512652260</v>
          </cell>
          <cell r="F13">
            <v>0</v>
          </cell>
          <cell r="G13">
            <v>512652260</v>
          </cell>
          <cell r="H13">
            <v>46182224.799999997</v>
          </cell>
          <cell r="I13">
            <v>46182224.799999997</v>
          </cell>
          <cell r="J13">
            <v>466470035.19999999</v>
          </cell>
        </row>
      </sheetData>
      <sheetData sheetId="16">
        <row r="4">
          <cell r="B4" t="str">
            <v>AL 31 DE MARZO DE 2024</v>
          </cell>
        </row>
        <row r="35">
          <cell r="R35">
            <v>492479864</v>
          </cell>
        </row>
        <row r="36">
          <cell r="R36">
            <v>492479864</v>
          </cell>
        </row>
        <row r="37">
          <cell r="R37">
            <v>40947669.329999998</v>
          </cell>
        </row>
        <row r="38">
          <cell r="R38">
            <v>40947669.329999998</v>
          </cell>
        </row>
        <row r="52">
          <cell r="R52">
            <v>0</v>
          </cell>
        </row>
        <row r="53">
          <cell r="R53">
            <v>0</v>
          </cell>
        </row>
        <row r="54">
          <cell r="R54">
            <v>0</v>
          </cell>
        </row>
        <row r="75">
          <cell r="R75">
            <v>14715979</v>
          </cell>
        </row>
        <row r="76">
          <cell r="R76">
            <v>14715979</v>
          </cell>
        </row>
        <row r="77">
          <cell r="R77">
            <v>4138568.0399999991</v>
          </cell>
        </row>
        <row r="78">
          <cell r="R78">
            <v>4138568.0399999991</v>
          </cell>
        </row>
        <row r="91">
          <cell r="R91">
            <v>5456417</v>
          </cell>
        </row>
        <row r="92">
          <cell r="R92">
            <v>5456417</v>
          </cell>
        </row>
        <row r="93">
          <cell r="R93">
            <v>1095987.43</v>
          </cell>
        </row>
        <row r="94">
          <cell r="R94">
            <v>1095987.43</v>
          </cell>
        </row>
        <row r="110">
          <cell r="R110">
            <v>0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27"/>
  <sheetViews>
    <sheetView tabSelected="1" workbookViewId="0">
      <selection activeCell="J8" sqref="J8"/>
    </sheetView>
  </sheetViews>
  <sheetFormatPr baseColWidth="10" defaultColWidth="9.140625" defaultRowHeight="12.75"/>
  <cols>
    <col min="1" max="1" width="4.140625" style="2" customWidth="1"/>
    <col min="2" max="4" width="2.5703125" style="2" customWidth="1"/>
    <col min="5" max="5" width="35.42578125" style="2" customWidth="1"/>
    <col min="6" max="6" width="10" style="2" bestFit="1" customWidth="1"/>
    <col min="7" max="7" width="13.42578125" style="2" customWidth="1"/>
    <col min="8" max="8" width="11.140625" style="2" customWidth="1"/>
    <col min="9" max="9" width="13.85546875" style="2" bestFit="1" customWidth="1"/>
    <col min="10" max="10" width="10" style="2" bestFit="1" customWidth="1"/>
    <col min="11" max="11" width="14.42578125" style="2" bestFit="1" customWidth="1"/>
    <col min="12" max="12" width="4.140625" style="2" customWidth="1"/>
    <col min="13" max="16384" width="9.140625" style="2"/>
  </cols>
  <sheetData>
    <row r="1" spans="1:12" ht="12" customHeight="1">
      <c r="A1" s="1"/>
      <c r="B1" s="30"/>
      <c r="C1" s="30"/>
      <c r="D1" s="30"/>
      <c r="E1" s="30"/>
      <c r="F1" s="30"/>
      <c r="G1" s="30"/>
      <c r="H1" s="30"/>
      <c r="I1" s="30"/>
      <c r="J1" s="30"/>
      <c r="K1" s="30"/>
      <c r="L1" s="1"/>
    </row>
    <row r="2" spans="1:12" ht="13.5">
      <c r="A2" s="1"/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1"/>
    </row>
    <row r="3" spans="1:12" ht="13.5">
      <c r="A3" s="1"/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1"/>
    </row>
    <row r="4" spans="1:12" ht="13.5">
      <c r="A4" s="1"/>
      <c r="B4" s="31" t="str">
        <f>+'[1]11 EGR CAT PROG'!B4:U4</f>
        <v>AL 31 DE MARZO DE 2024</v>
      </c>
      <c r="C4" s="31"/>
      <c r="D4" s="31"/>
      <c r="E4" s="31"/>
      <c r="F4" s="31"/>
      <c r="G4" s="31"/>
      <c r="H4" s="31"/>
      <c r="I4" s="31"/>
      <c r="J4" s="31"/>
      <c r="K4" s="31"/>
      <c r="L4" s="1"/>
    </row>
    <row r="5" spans="1:12" ht="13.5">
      <c r="A5" s="1"/>
      <c r="B5" s="31" t="s">
        <v>2</v>
      </c>
      <c r="C5" s="31"/>
      <c r="D5" s="31"/>
      <c r="E5" s="31"/>
      <c r="F5" s="31"/>
      <c r="G5" s="31"/>
      <c r="H5" s="31"/>
      <c r="I5" s="31"/>
      <c r="J5" s="31"/>
      <c r="K5" s="31"/>
      <c r="L5" s="1"/>
    </row>
    <row r="6" spans="1:12" ht="13.5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1"/>
    </row>
    <row r="7" spans="1:12" ht="39.950000000000003" customHeight="1">
      <c r="A7" s="1"/>
      <c r="B7" s="32" t="s">
        <v>3</v>
      </c>
      <c r="C7" s="32"/>
      <c r="D7" s="32"/>
      <c r="E7" s="32"/>
      <c r="F7" s="4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1"/>
    </row>
    <row r="8" spans="1:12" ht="15" customHeight="1">
      <c r="A8" s="1"/>
      <c r="B8" s="6"/>
      <c r="C8" s="7"/>
      <c r="D8" s="7"/>
      <c r="E8" s="7"/>
      <c r="F8" s="8" t="s">
        <v>10</v>
      </c>
      <c r="G8" s="9" t="s">
        <v>11</v>
      </c>
      <c r="H8" s="9" t="s">
        <v>12</v>
      </c>
      <c r="I8" s="9" t="s">
        <v>13</v>
      </c>
      <c r="J8" s="9" t="s">
        <v>14</v>
      </c>
      <c r="K8" s="9" t="s">
        <v>15</v>
      </c>
      <c r="L8" s="1"/>
    </row>
    <row r="9" spans="1:12" ht="17.100000000000001" customHeight="1">
      <c r="A9" s="1"/>
      <c r="B9" s="10"/>
      <c r="C9" s="26" t="s">
        <v>16</v>
      </c>
      <c r="D9" s="26"/>
      <c r="E9" s="26"/>
      <c r="F9" s="11">
        <f t="shared" ref="F9:K9" si="0">+F10+F13</f>
        <v>512652260</v>
      </c>
      <c r="G9" s="11">
        <f t="shared" si="0"/>
        <v>0</v>
      </c>
      <c r="H9" s="12">
        <f t="shared" si="0"/>
        <v>512652260</v>
      </c>
      <c r="I9" s="12">
        <f t="shared" si="0"/>
        <v>46182224.799999997</v>
      </c>
      <c r="J9" s="12">
        <f t="shared" si="0"/>
        <v>46182224.799999997</v>
      </c>
      <c r="K9" s="12">
        <f t="shared" si="0"/>
        <v>466470035.20000005</v>
      </c>
      <c r="L9" s="1"/>
    </row>
    <row r="10" spans="1:12" ht="17.100000000000001" customHeight="1">
      <c r="A10" s="1"/>
      <c r="B10" s="10"/>
      <c r="C10" s="1"/>
      <c r="D10" s="26" t="s">
        <v>17</v>
      </c>
      <c r="E10" s="26"/>
      <c r="F10" s="11">
        <f t="shared" ref="F10:K10" si="1">SUM(F11:F12)</f>
        <v>492479864</v>
      </c>
      <c r="G10" s="11">
        <f t="shared" si="1"/>
        <v>0</v>
      </c>
      <c r="H10" s="12">
        <f t="shared" si="1"/>
        <v>492479864</v>
      </c>
      <c r="I10" s="12">
        <f t="shared" si="1"/>
        <v>40947669.329999998</v>
      </c>
      <c r="J10" s="12">
        <f t="shared" si="1"/>
        <v>40947669.329999998</v>
      </c>
      <c r="K10" s="12">
        <f t="shared" si="1"/>
        <v>451532194.67000002</v>
      </c>
      <c r="L10" s="1"/>
    </row>
    <row r="11" spans="1:12" ht="17.100000000000001" customHeight="1">
      <c r="A11" s="1"/>
      <c r="B11" s="10"/>
      <c r="C11" s="1"/>
      <c r="D11" s="1"/>
      <c r="E11" s="13" t="s">
        <v>18</v>
      </c>
      <c r="F11" s="14">
        <f>+'[1]11 EGR CAT PROG'!R35</f>
        <v>492479864</v>
      </c>
      <c r="G11" s="15">
        <f>+H11-F11</f>
        <v>0</v>
      </c>
      <c r="H11" s="16">
        <f>+'[1]11 EGR CAT PROG'!R36</f>
        <v>492479864</v>
      </c>
      <c r="I11" s="16">
        <f>+'[1]11 EGR CAT PROG'!R37</f>
        <v>40947669.329999998</v>
      </c>
      <c r="J11" s="16">
        <f>+'[1]11 EGR CAT PROG'!R38</f>
        <v>40947669.329999998</v>
      </c>
      <c r="K11" s="16">
        <f>+H11-I11</f>
        <v>451532194.67000002</v>
      </c>
      <c r="L11" s="1"/>
    </row>
    <row r="12" spans="1:12" ht="17.100000000000001" customHeight="1">
      <c r="A12" s="1"/>
      <c r="B12" s="10"/>
      <c r="C12" s="1"/>
      <c r="D12" s="1"/>
      <c r="E12" s="13" t="s">
        <v>19</v>
      </c>
      <c r="F12" s="17">
        <v>0</v>
      </c>
      <c r="G12" s="15">
        <f>+H12-F12</f>
        <v>0</v>
      </c>
      <c r="H12" s="16">
        <f>+'[1]11 EGR CAT PROG'!R52</f>
        <v>0</v>
      </c>
      <c r="I12" s="16">
        <f>+'[1]11 EGR CAT PROG'!R53</f>
        <v>0</v>
      </c>
      <c r="J12" s="16">
        <f>+'[1]11 EGR CAT PROG'!R54</f>
        <v>0</v>
      </c>
      <c r="K12" s="16">
        <f>+H12-I12</f>
        <v>0</v>
      </c>
      <c r="L12" s="1"/>
    </row>
    <row r="13" spans="1:12" ht="17.100000000000001" customHeight="1">
      <c r="A13" s="1"/>
      <c r="B13" s="10"/>
      <c r="C13" s="1"/>
      <c r="D13" s="26" t="s">
        <v>20</v>
      </c>
      <c r="E13" s="26"/>
      <c r="F13" s="11">
        <f t="shared" ref="F13:K13" si="2">SUM(F14:F16)</f>
        <v>20172396</v>
      </c>
      <c r="G13" s="11">
        <f t="shared" si="2"/>
        <v>0</v>
      </c>
      <c r="H13" s="12">
        <f t="shared" si="2"/>
        <v>20172396</v>
      </c>
      <c r="I13" s="12">
        <f t="shared" si="2"/>
        <v>5234555.4699999988</v>
      </c>
      <c r="J13" s="12">
        <f t="shared" si="2"/>
        <v>5234555.4699999988</v>
      </c>
      <c r="K13" s="12">
        <f t="shared" si="2"/>
        <v>14937840.530000001</v>
      </c>
      <c r="L13" s="1"/>
    </row>
    <row r="14" spans="1:12" ht="17.100000000000001" customHeight="1">
      <c r="A14" s="1"/>
      <c r="B14" s="10"/>
      <c r="C14" s="1"/>
      <c r="D14" s="1"/>
      <c r="E14" s="13" t="s">
        <v>21</v>
      </c>
      <c r="F14" s="14">
        <f>+'[1]11 EGR CAT PROG'!R75</f>
        <v>14715979</v>
      </c>
      <c r="G14" s="15">
        <f>+H14-F14</f>
        <v>0</v>
      </c>
      <c r="H14" s="16">
        <f>+'[1]11 EGR CAT PROG'!R76</f>
        <v>14715979</v>
      </c>
      <c r="I14" s="16">
        <f>+'[1]11 EGR CAT PROG'!R77</f>
        <v>4138568.0399999991</v>
      </c>
      <c r="J14" s="16">
        <f>+'[1]11 EGR CAT PROG'!R78</f>
        <v>4138568.0399999991</v>
      </c>
      <c r="K14" s="16">
        <f>+H14-I14</f>
        <v>10577410.960000001</v>
      </c>
      <c r="L14" s="1"/>
    </row>
    <row r="15" spans="1:12" ht="17.100000000000001" customHeight="1">
      <c r="A15" s="1"/>
      <c r="B15" s="10"/>
      <c r="C15" s="1"/>
      <c r="D15" s="1"/>
      <c r="E15" s="13" t="s">
        <v>22</v>
      </c>
      <c r="F15" s="14">
        <f>+'[1]11 EGR CAT PROG'!R91</f>
        <v>5456417</v>
      </c>
      <c r="G15" s="15">
        <f>+H15-F15</f>
        <v>0</v>
      </c>
      <c r="H15" s="16">
        <f>+'[1]11 EGR CAT PROG'!R92</f>
        <v>5456417</v>
      </c>
      <c r="I15" s="16">
        <f>+'[1]11 EGR CAT PROG'!R93</f>
        <v>1095987.43</v>
      </c>
      <c r="J15" s="16">
        <f>+'[1]11 EGR CAT PROG'!R94</f>
        <v>1095987.43</v>
      </c>
      <c r="K15" s="16">
        <f>+H15-I15</f>
        <v>4360429.57</v>
      </c>
      <c r="L15" s="1"/>
    </row>
    <row r="16" spans="1:12" ht="17.100000000000001" customHeight="1">
      <c r="A16" s="1"/>
      <c r="B16" s="10"/>
      <c r="C16" s="1"/>
      <c r="D16" s="1"/>
      <c r="E16" s="13" t="s">
        <v>23</v>
      </c>
      <c r="F16" s="17">
        <v>0</v>
      </c>
      <c r="G16" s="18">
        <v>0</v>
      </c>
      <c r="H16" s="19">
        <v>0</v>
      </c>
      <c r="I16" s="16">
        <f>+J16</f>
        <v>0</v>
      </c>
      <c r="J16" s="16">
        <f>+'[1]11 EGR CAT PROG'!R110</f>
        <v>0</v>
      </c>
      <c r="K16" s="16">
        <f>+H16-I16</f>
        <v>0</v>
      </c>
      <c r="L16" s="1"/>
    </row>
    <row r="17" spans="1:12" ht="21.95" customHeight="1">
      <c r="A17" s="1"/>
      <c r="B17" s="27" t="s">
        <v>24</v>
      </c>
      <c r="C17" s="27"/>
      <c r="D17" s="27"/>
      <c r="E17" s="27"/>
      <c r="F17" s="20">
        <f t="shared" ref="F17:K17" si="3">+F10+F13</f>
        <v>512652260</v>
      </c>
      <c r="G17" s="20">
        <f t="shared" si="3"/>
        <v>0</v>
      </c>
      <c r="H17" s="21">
        <f t="shared" si="3"/>
        <v>512652260</v>
      </c>
      <c r="I17" s="21">
        <f t="shared" si="3"/>
        <v>46182224.799999997</v>
      </c>
      <c r="J17" s="21">
        <f t="shared" si="3"/>
        <v>46182224.799999997</v>
      </c>
      <c r="K17" s="21">
        <f t="shared" si="3"/>
        <v>466470035.20000005</v>
      </c>
      <c r="L17" s="1"/>
    </row>
    <row r="18" spans="1:12" ht="0.95" customHeight="1">
      <c r="A18" s="1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1"/>
    </row>
    <row r="19" spans="1:12" ht="41.1" customHeight="1">
      <c r="A19" s="1"/>
      <c r="B19" s="1"/>
      <c r="C19" s="29" t="s">
        <v>25</v>
      </c>
      <c r="D19" s="29"/>
      <c r="E19" s="29"/>
      <c r="F19" s="29"/>
      <c r="G19" s="29"/>
      <c r="H19" s="29"/>
      <c r="I19" s="29"/>
      <c r="J19" s="29"/>
      <c r="K19" s="29"/>
      <c r="L19" s="1"/>
    </row>
    <row r="20" spans="1:12" ht="3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F21" s="22">
        <f>+F17-'[1]10 EGR FUNC ARMON'!E13</f>
        <v>0</v>
      </c>
      <c r="G21" s="22">
        <f>+G17-'[1]10 EGR FUNC ARMON'!F13</f>
        <v>0</v>
      </c>
      <c r="H21" s="22">
        <f>+H17-'[1]10 EGR FUNC ARMON'!G13</f>
        <v>0</v>
      </c>
      <c r="I21" s="22">
        <f>+I17-'[1]10 EGR FUNC ARMON'!H13</f>
        <v>0</v>
      </c>
      <c r="J21" s="22">
        <f>+J17-'[1]10 EGR FUNC ARMON'!I13</f>
        <v>0</v>
      </c>
      <c r="K21" s="22">
        <f>+K17-'[1]10 EGR FUNC ARMON'!J13</f>
        <v>0</v>
      </c>
    </row>
    <row r="26" spans="1:12">
      <c r="E26" s="23"/>
      <c r="F26" s="24"/>
      <c r="G26" s="25"/>
      <c r="H26" s="25"/>
      <c r="I26" s="25"/>
      <c r="J26" s="25"/>
      <c r="K26" s="25"/>
    </row>
    <row r="27" spans="1:12">
      <c r="E27" s="23"/>
      <c r="F27" s="24"/>
      <c r="G27" s="25"/>
      <c r="H27" s="25"/>
      <c r="I27" s="25"/>
      <c r="J27" s="25"/>
      <c r="K27" s="25"/>
    </row>
  </sheetData>
  <sheetProtection algorithmName="SHA-512" hashValue="Xb40Mm4hhAxiVRc66/cFvWZGwuynJc772YfCP7VJ2+X/xsb7k+4/b97WH7iBePWrh+jmdKbu8RzN41fwDAJbAQ==" saltValue="QRKQdaA8Ub4dRrpJi3xMaw==" spinCount="100000" sheet="1" objects="1" scenarios="1"/>
  <mergeCells count="14">
    <mergeCell ref="B7:E7"/>
    <mergeCell ref="B1:K1"/>
    <mergeCell ref="B2:K2"/>
    <mergeCell ref="B3:K3"/>
    <mergeCell ref="B4:K4"/>
    <mergeCell ref="B5:K5"/>
    <mergeCell ref="G26:K26"/>
    <mergeCell ref="G27:K27"/>
    <mergeCell ref="C9:E9"/>
    <mergeCell ref="D10:E10"/>
    <mergeCell ref="D13:E13"/>
    <mergeCell ref="B17:E17"/>
    <mergeCell ref="B18:K18"/>
    <mergeCell ref="C19:K19"/>
  </mergeCells>
  <printOptions horizontalCentered="1"/>
  <pageMargins left="0.35433070866141736" right="0.35433070866141736" top="0.86614173228346458" bottom="0.62992125984251968" header="0.51181102362204722" footer="0.51181102362204722"/>
  <pageSetup scale="7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12CAT PROG ARMON EGR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dcterms:created xsi:type="dcterms:W3CDTF">2024-07-25T19:53:36Z</dcterms:created>
  <dcterms:modified xsi:type="dcterms:W3CDTF">2024-07-25T20:07:24Z</dcterms:modified>
</cp:coreProperties>
</file>