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figueroa\Documents\PARA TRANSPARENCIA\PARA EDITAR\Financieros\FINANCIEROS DE ROCIO\"/>
    </mc:Choice>
  </mc:AlternateContent>
  <bookViews>
    <workbookView xWindow="0" yWindow="0" windowWidth="28800" windowHeight="12330"/>
  </bookViews>
  <sheets>
    <sheet name="05 EA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6" i="1" l="1"/>
  <c r="P25" i="1"/>
  <c r="P24" i="1"/>
  <c r="T24" i="1" s="1"/>
  <c r="N24" i="1"/>
  <c r="L24" i="1"/>
  <c r="I24" i="1"/>
  <c r="P23" i="1"/>
  <c r="N22" i="1"/>
  <c r="L22" i="1"/>
  <c r="I22" i="1"/>
  <c r="P22" i="1" s="1"/>
  <c r="T22" i="1" s="1"/>
  <c r="L21" i="1"/>
  <c r="L18" i="1" s="1"/>
  <c r="I21" i="1"/>
  <c r="P21" i="1" s="1"/>
  <c r="T21" i="1" s="1"/>
  <c r="P20" i="1"/>
  <c r="P19" i="1"/>
  <c r="N18" i="1"/>
  <c r="P17" i="1"/>
  <c r="P16" i="1"/>
  <c r="I16" i="1"/>
  <c r="P15" i="1"/>
  <c r="P14" i="1"/>
  <c r="P13" i="1"/>
  <c r="P12" i="1"/>
  <c r="T12" i="1" s="1"/>
  <c r="N12" i="1"/>
  <c r="L12" i="1"/>
  <c r="I12" i="1"/>
  <c r="N11" i="1"/>
  <c r="P11" i="1" s="1"/>
  <c r="L11" i="1"/>
  <c r="I11" i="1"/>
  <c r="I10" i="1" s="1"/>
  <c r="L10" i="1"/>
  <c r="L9" i="1" s="1"/>
  <c r="H6" i="1"/>
  <c r="F4" i="1"/>
  <c r="I9" i="1" l="1"/>
  <c r="T11" i="1"/>
  <c r="P10" i="1"/>
  <c r="P18" i="1"/>
  <c r="T18" i="1" s="1"/>
  <c r="I18" i="1"/>
  <c r="N10" i="1"/>
  <c r="N9" i="1" s="1"/>
  <c r="T10" i="1" l="1"/>
  <c r="P9" i="1"/>
  <c r="T9" i="1" s="1"/>
</calcChain>
</file>

<file path=xl/sharedStrings.xml><?xml version="1.0" encoding="utf-8"?>
<sst xmlns="http://schemas.openxmlformats.org/spreadsheetml/2006/main" count="29" uniqueCount="29">
  <si>
    <t>ESTADO ANALÍTICO DEL ACTIVO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</si>
  <si>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</si>
  <si>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</si>
  <si>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r>
      <rPr>
        <b/>
        <sz val="9"/>
        <color indexed="9"/>
        <rFont val="Soberana Sans"/>
      </rPr>
      <t>Concepto</t>
    </r>
  </si>
  <si>
    <r>
      <rPr>
        <b/>
        <sz val="9"/>
        <color indexed="9"/>
        <rFont val="Soberana Sans"/>
      </rPr>
      <t>Saldo Inicial</t>
    </r>
  </si>
  <si>
    <r>
      <rPr>
        <b/>
        <sz val="9"/>
        <color indexed="9"/>
        <rFont val="Soberana Sans"/>
      </rPr>
      <t>Cargos del Periodo</t>
    </r>
  </si>
  <si>
    <r>
      <rPr>
        <b/>
        <sz val="9"/>
        <color indexed="9"/>
        <rFont val="Soberana Sans"/>
      </rPr>
      <t>Abonos del Periodo</t>
    </r>
  </si>
  <si>
    <r>
      <rPr>
        <b/>
        <sz val="9"/>
        <color indexed="9"/>
        <rFont val="Soberana Sans"/>
      </rPr>
      <t>Saldo Final</t>
    </r>
  </si>
  <si>
    <r>
      <rPr>
        <b/>
        <sz val="9"/>
        <color indexed="9"/>
        <rFont val="Soberana Sans"/>
      </rPr>
      <t>Variación del Periodo</t>
    </r>
  </si>
  <si>
    <r>
      <rPr>
        <b/>
        <sz val="7"/>
        <color indexed="8"/>
        <rFont val="Soberana Sans"/>
      </rPr>
      <t>ACTIVO</t>
    </r>
  </si>
  <si>
    <r>
      <rPr>
        <b/>
        <sz val="7"/>
        <color indexed="8"/>
        <rFont val="Soberana Sans"/>
      </rPr>
      <t>Activo Circulante</t>
    </r>
  </si>
  <si>
    <r>
      <rPr>
        <sz val="7"/>
        <color indexed="8"/>
        <rFont val="Soberana Sans"/>
      </rPr>
      <t>Efectivo y Equivalentes</t>
    </r>
  </si>
  <si>
    <r>
      <rPr>
        <sz val="7"/>
        <color indexed="8"/>
        <rFont val="Soberana Sans"/>
      </rPr>
      <t>Derechos a Recibir Efectivo o Equivalentes</t>
    </r>
  </si>
  <si>
    <r>
      <rPr>
        <sz val="7"/>
        <color indexed="8"/>
        <rFont val="Soberana Sans"/>
      </rPr>
      <t>Derechos a Recibir Bienes o Servicios</t>
    </r>
  </si>
  <si>
    <r>
      <rPr>
        <sz val="7"/>
        <color indexed="8"/>
        <rFont val="Soberana Sans"/>
      </rPr>
      <t>Inventarios</t>
    </r>
  </si>
  <si>
    <r>
      <rPr>
        <sz val="7"/>
        <color indexed="8"/>
        <rFont val="Soberana Sans"/>
      </rPr>
      <t>Almacenes</t>
    </r>
  </si>
  <si>
    <r>
      <rPr>
        <sz val="7"/>
        <color indexed="8"/>
        <rFont val="Soberana Sans"/>
      </rPr>
      <t>Estimación por Pérdida o Deterioro de Activos Circulantes</t>
    </r>
  </si>
  <si>
    <r>
      <rPr>
        <sz val="7"/>
        <color indexed="8"/>
        <rFont val="Soberana Sans"/>
      </rPr>
      <t>Otros Activos  Circulantes</t>
    </r>
  </si>
  <si>
    <r>
      <rPr>
        <b/>
        <sz val="7"/>
        <color indexed="8"/>
        <rFont val="Soberana Sans"/>
      </rPr>
      <t>Activo No Circulante</t>
    </r>
  </si>
  <si>
    <r>
      <rPr>
        <sz val="7"/>
        <color indexed="8"/>
        <rFont val="Soberana Sans"/>
      </rPr>
      <t>Inversiones Financieras a Largo Plazo</t>
    </r>
  </si>
  <si>
    <r>
      <rPr>
        <sz val="7"/>
        <color indexed="8"/>
        <rFont val="Soberana Sans"/>
      </rPr>
      <t>Derechos a Recibir Efectivo o Equivalentes a Largo Plazo</t>
    </r>
  </si>
  <si>
    <r>
      <rPr>
        <sz val="7"/>
        <color indexed="8"/>
        <rFont val="Soberana Sans"/>
      </rPr>
      <t>Bienes Inmuebles, Infraestructura y Construcciones en Proceso</t>
    </r>
  </si>
  <si>
    <r>
      <rPr>
        <sz val="7"/>
        <color indexed="8"/>
        <rFont val="Soberana Sans"/>
      </rPr>
      <t>Bienes Muebles</t>
    </r>
  </si>
  <si>
    <r>
      <rPr>
        <sz val="7"/>
        <color indexed="8"/>
        <rFont val="Soberana Sans"/>
      </rPr>
      <t>Activos Intangibles</t>
    </r>
  </si>
  <si>
    <r>
      <rPr>
        <sz val="7"/>
        <color indexed="8"/>
        <rFont val="Soberana Sans"/>
      </rPr>
      <t>Depreciación, Deterioro y Amortización Acumulada de Bienes</t>
    </r>
  </si>
  <si>
    <r>
      <rPr>
        <sz val="7"/>
        <color indexed="8"/>
        <rFont val="Soberana Sans"/>
      </rPr>
      <t>Activos Diferidos</t>
    </r>
  </si>
  <si>
    <r>
      <rPr>
        <sz val="7"/>
        <color indexed="8"/>
        <rFont val="Soberana Sans"/>
      </rPr>
      <t>Estimación por Pérdida o Deterioro de Activos no Circulantes</t>
    </r>
  </si>
  <si>
    <r>
      <rPr>
        <sz val="7"/>
        <color indexed="8"/>
        <rFont val="Soberana Sans"/>
      </rPr>
      <t>Otros Activos no Circulantes</t>
    </r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</si>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</sst>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#,##0;\(#,##0\)"/>
  </numFmts>
  <fonts count="8">
    <font>
      <sz val="10"/>
      <name val="Arial"/>
    </font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  <font>
      <sz val="8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</xf>
    <xf numFmtId="3" fontId="0" fillId="0" borderId="0" xfId="0" applyNumberFormat="1"/>
    <xf numFmtId="0" fontId="7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right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3" fontId="6" fillId="4" borderId="0" xfId="0" applyNumberFormat="1" applyFont="1" applyFill="1" applyBorder="1" applyAlignment="1" applyProtection="1">
      <alignment horizontal="right" vertical="center" wrapText="1"/>
    </xf>
    <xf numFmtId="3" fontId="6" fillId="2" borderId="6" xfId="0" applyNumberFormat="1" applyFont="1" applyFill="1" applyBorder="1" applyAlignment="1" applyProtection="1">
      <alignment horizontal="right" vertical="center" wrapText="1"/>
    </xf>
    <xf numFmtId="165" fontId="6" fillId="2" borderId="0" xfId="1" applyNumberFormat="1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right" vertical="center" wrapText="1"/>
    </xf>
    <xf numFmtId="166" fontId="6" fillId="2" borderId="6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6" xfId="0" applyNumberFormat="1" applyFont="1" applyFill="1" applyBorder="1" applyAlignment="1" applyProtection="1">
      <alignment horizontal="right" vertical="center" wrapText="1"/>
    </xf>
    <xf numFmtId="164" fontId="6" fillId="2" borderId="0" xfId="1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right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figueroa/AppData/Local/Microsoft/Windows/INetCache/Content.Outlook/8ABRZ4XX/Marz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7 EFE"/>
      <sheetName val="03 ECSF"/>
      <sheetName val="04 EVHP"/>
      <sheetName val="05 EAA"/>
      <sheetName val="06 EADOP"/>
      <sheetName val="conciliación"/>
    </sheetNames>
    <sheetDataSet>
      <sheetData sheetId="0">
        <row r="7">
          <cell r="D7">
            <v>45000</v>
          </cell>
          <cell r="E7">
            <v>0</v>
          </cell>
          <cell r="F7">
            <v>0</v>
          </cell>
        </row>
        <row r="8">
          <cell r="D8">
            <v>602700217.10000002</v>
          </cell>
          <cell r="E8">
            <v>100957667.44</v>
          </cell>
          <cell r="F8">
            <v>75012427.969999999</v>
          </cell>
        </row>
        <row r="9">
          <cell r="D9">
            <v>54287.4</v>
          </cell>
          <cell r="E9">
            <v>162.85</v>
          </cell>
          <cell r="F9">
            <v>0</v>
          </cell>
        </row>
        <row r="10">
          <cell r="D10">
            <v>1993966.2</v>
          </cell>
          <cell r="E10">
            <v>37549831.729999997</v>
          </cell>
          <cell r="F10">
            <v>37739968.729999997</v>
          </cell>
        </row>
        <row r="11">
          <cell r="D11">
            <v>1257869.76</v>
          </cell>
          <cell r="E11">
            <v>258046.2</v>
          </cell>
          <cell r="F11">
            <v>205451.22</v>
          </cell>
        </row>
        <row r="12">
          <cell r="D12">
            <v>33695.760000000002</v>
          </cell>
          <cell r="E12">
            <v>56453.38</v>
          </cell>
          <cell r="F12">
            <v>65705.460000000006</v>
          </cell>
        </row>
        <row r="15">
          <cell r="D15">
            <v>211364101.28</v>
          </cell>
          <cell r="E15">
            <v>0</v>
          </cell>
        </row>
        <row r="16">
          <cell r="D16">
            <v>129419221.59999999</v>
          </cell>
          <cell r="E16">
            <v>0</v>
          </cell>
          <cell r="F16">
            <v>0</v>
          </cell>
        </row>
        <row r="17">
          <cell r="D17">
            <v>22883616.449999999</v>
          </cell>
          <cell r="E17">
            <v>0</v>
          </cell>
          <cell r="F17">
            <v>0</v>
          </cell>
        </row>
        <row r="18">
          <cell r="D18">
            <v>6794289.1200000001</v>
          </cell>
          <cell r="E18">
            <v>0</v>
          </cell>
          <cell r="F18">
            <v>0</v>
          </cell>
        </row>
        <row r="19">
          <cell r="D19">
            <v>26235819.59</v>
          </cell>
          <cell r="E19">
            <v>0</v>
          </cell>
          <cell r="F19">
            <v>0</v>
          </cell>
        </row>
        <row r="20">
          <cell r="D20">
            <v>8446782.5800000001</v>
          </cell>
          <cell r="E20">
            <v>0</v>
          </cell>
          <cell r="F20">
            <v>0</v>
          </cell>
        </row>
        <row r="21">
          <cell r="D21">
            <v>-122327153.38</v>
          </cell>
          <cell r="E21">
            <v>0</v>
          </cell>
          <cell r="F21">
            <v>254735.06</v>
          </cell>
          <cell r="G21">
            <v>-122581888.44</v>
          </cell>
        </row>
        <row r="22">
          <cell r="D22">
            <v>-178972828.5</v>
          </cell>
          <cell r="E22">
            <v>0</v>
          </cell>
          <cell r="F22">
            <v>106846.9</v>
          </cell>
          <cell r="G22">
            <v>-179079675.40000001</v>
          </cell>
        </row>
      </sheetData>
      <sheetData sheetId="1">
        <row r="16">
          <cell r="H16">
            <v>-48912</v>
          </cell>
        </row>
      </sheetData>
      <sheetData sheetId="2"/>
      <sheetData sheetId="3"/>
      <sheetData sheetId="4"/>
      <sheetData sheetId="5">
        <row r="4">
          <cell r="F4" t="str">
            <v>DEL 1o. DE ENERO AL 31 DE MARZO DE 2024</v>
          </cell>
        </row>
        <row r="6">
          <cell r="H6" t="str">
            <v>Fideicomiso Universidad Marítima y Portuaria de México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tabSelected="1" workbookViewId="0">
      <selection activeCell="A4" sqref="A4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5.42578125" customWidth="1"/>
    <col min="5" max="5" width="2.85546875" customWidth="1"/>
    <col min="6" max="6" width="8.42578125" customWidth="1"/>
    <col min="7" max="7" width="11.42578125" customWidth="1"/>
    <col min="8" max="8" width="14.5703125" customWidth="1"/>
    <col min="9" max="9" width="4.140625" customWidth="1"/>
    <col min="10" max="10" width="8.85546875" customWidth="1"/>
    <col min="11" max="11" width="5.42578125" customWidth="1"/>
    <col min="12" max="12" width="14.7109375" customWidth="1"/>
    <col min="13" max="13" width="3.7109375" customWidth="1"/>
    <col min="14" max="14" width="6.140625" customWidth="1"/>
    <col min="15" max="15" width="12.28515625" customWidth="1"/>
    <col min="16" max="16" width="5.5703125" customWidth="1"/>
    <col min="17" max="17" width="3" customWidth="1"/>
    <col min="18" max="18" width="9.42578125" customWidth="1"/>
    <col min="19" max="19" width="0.5703125" customWidth="1"/>
    <col min="20" max="20" width="6.85546875" customWidth="1"/>
    <col min="21" max="21" width="2.85546875" customWidth="1"/>
    <col min="22" max="22" width="1.7109375" customWidth="1"/>
    <col min="23" max="23" width="0.5703125" customWidth="1"/>
    <col min="24" max="24" width="6.5703125" customWidth="1"/>
    <col min="25" max="25" width="0.140625" customWidth="1"/>
    <col min="26" max="26" width="3.42578125" customWidth="1"/>
    <col min="27" max="27" width="11.7109375" bestFit="1" customWidth="1"/>
  </cols>
  <sheetData>
    <row r="1" spans="1:28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8" ht="11.1" customHeight="1">
      <c r="A2" s="1"/>
      <c r="B2" s="1"/>
      <c r="C2" s="1"/>
      <c r="D2" s="1"/>
      <c r="E2" s="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1"/>
      <c r="V2" s="1"/>
      <c r="W2" s="1"/>
      <c r="X2" s="1"/>
      <c r="Y2" s="1"/>
      <c r="Z2" s="1"/>
    </row>
    <row r="3" spans="1:28" ht="11.1" customHeight="1">
      <c r="A3" s="1"/>
      <c r="B3" s="1"/>
      <c r="C3" s="1"/>
      <c r="D3" s="1"/>
      <c r="E3" s="1"/>
      <c r="F3" s="22" t="s">
        <v>0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1"/>
      <c r="V3" s="1"/>
      <c r="W3" s="1"/>
      <c r="X3" s="1"/>
      <c r="Y3" s="1"/>
      <c r="Z3" s="1"/>
    </row>
    <row r="4" spans="1:28" ht="11.1" customHeight="1">
      <c r="A4" s="1"/>
      <c r="B4" s="1"/>
      <c r="C4" s="1"/>
      <c r="D4" s="1"/>
      <c r="E4" s="1"/>
      <c r="F4" s="22" t="str">
        <f>+'[1]04 EVHP'!F4:T4</f>
        <v>DEL 1o. DE ENERO AL 31 DE MARZO DE 2024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1"/>
      <c r="V4" s="1"/>
      <c r="W4" s="1"/>
      <c r="X4" s="1"/>
      <c r="Y4" s="1"/>
      <c r="Z4" s="1"/>
    </row>
    <row r="5" spans="1:28" ht="11.1" customHeight="1">
      <c r="A5" s="1"/>
      <c r="B5" s="1"/>
      <c r="C5" s="1"/>
      <c r="D5" s="1"/>
      <c r="E5" s="1"/>
      <c r="F5" s="22" t="s">
        <v>1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1"/>
      <c r="V5" s="1"/>
      <c r="W5" s="1"/>
      <c r="X5" s="1"/>
      <c r="Y5" s="1"/>
      <c r="Z5" s="1"/>
    </row>
    <row r="6" spans="1:28" ht="11.1" customHeight="1">
      <c r="A6" s="1"/>
      <c r="B6" s="1"/>
      <c r="C6" s="1"/>
      <c r="D6" s="1"/>
      <c r="E6" s="1"/>
      <c r="F6" s="23" t="s">
        <v>2</v>
      </c>
      <c r="G6" s="23"/>
      <c r="H6" s="24" t="str">
        <f>+'[1]04 EVHP'!H6:P6</f>
        <v>Fideicomiso Universidad Marítima y Portuaria de México</v>
      </c>
      <c r="I6" s="24"/>
      <c r="J6" s="24"/>
      <c r="K6" s="24"/>
      <c r="L6" s="24"/>
      <c r="M6" s="24"/>
      <c r="N6" s="24"/>
      <c r="O6" s="24"/>
      <c r="P6" s="24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8" ht="11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8" ht="50.1" customHeight="1">
      <c r="A8" s="1"/>
      <c r="B8" s="19" t="s">
        <v>3</v>
      </c>
      <c r="C8" s="19"/>
      <c r="D8" s="19"/>
      <c r="E8" s="19"/>
      <c r="F8" s="19"/>
      <c r="G8" s="19"/>
      <c r="H8" s="19"/>
      <c r="I8" s="20" t="s">
        <v>4</v>
      </c>
      <c r="J8" s="20"/>
      <c r="K8" s="20"/>
      <c r="L8" s="20" t="s">
        <v>5</v>
      </c>
      <c r="M8" s="20"/>
      <c r="N8" s="20" t="s">
        <v>6</v>
      </c>
      <c r="O8" s="20"/>
      <c r="P8" s="20" t="s">
        <v>7</v>
      </c>
      <c r="Q8" s="20"/>
      <c r="R8" s="20"/>
      <c r="S8" s="20"/>
      <c r="T8" s="21" t="s">
        <v>8</v>
      </c>
      <c r="U8" s="21"/>
      <c r="V8" s="21"/>
      <c r="W8" s="21"/>
      <c r="X8" s="21"/>
      <c r="Y8" s="1"/>
      <c r="Z8" s="1"/>
    </row>
    <row r="9" spans="1:28" ht="15.95" customHeight="1">
      <c r="A9" s="1"/>
      <c r="B9" s="2"/>
      <c r="C9" s="14" t="s">
        <v>9</v>
      </c>
      <c r="D9" s="14"/>
      <c r="E9" s="14"/>
      <c r="F9" s="14"/>
      <c r="G9" s="14"/>
      <c r="H9" s="14"/>
      <c r="I9" s="15">
        <f>+I10+I18</f>
        <v>709879972.96000004</v>
      </c>
      <c r="J9" s="15"/>
      <c r="K9" s="15"/>
      <c r="L9" s="15">
        <f>+L10+L18</f>
        <v>138822161.59999999</v>
      </c>
      <c r="M9" s="15"/>
      <c r="N9" s="15">
        <f>+N10+N18</f>
        <v>113385135.33999999</v>
      </c>
      <c r="O9" s="15"/>
      <c r="P9" s="15">
        <f>+P10+P18</f>
        <v>735316999.21999991</v>
      </c>
      <c r="Q9" s="15"/>
      <c r="R9" s="15"/>
      <c r="S9" s="15"/>
      <c r="T9" s="16">
        <f>+P9-I9</f>
        <v>25437026.259999871</v>
      </c>
      <c r="U9" s="16"/>
      <c r="V9" s="16"/>
      <c r="W9" s="16"/>
      <c r="X9" s="16"/>
      <c r="Y9" s="1"/>
      <c r="Z9" s="1"/>
      <c r="AA9" s="3"/>
      <c r="AB9" s="3"/>
    </row>
    <row r="10" spans="1:28" ht="15.95" customHeight="1">
      <c r="A10" s="1"/>
      <c r="B10" s="2"/>
      <c r="C10" s="14" t="s">
        <v>10</v>
      </c>
      <c r="D10" s="14"/>
      <c r="E10" s="14"/>
      <c r="F10" s="14"/>
      <c r="G10" s="14"/>
      <c r="H10" s="14"/>
      <c r="I10" s="15">
        <f>SUM(I11:K17)</f>
        <v>606036124.22000003</v>
      </c>
      <c r="J10" s="15"/>
      <c r="K10" s="15"/>
      <c r="L10" s="15">
        <f>SUM(L11:M17)</f>
        <v>138822161.59999999</v>
      </c>
      <c r="M10" s="15"/>
      <c r="N10" s="15">
        <f>SUM(N11:O17)</f>
        <v>113023553.38</v>
      </c>
      <c r="O10" s="15"/>
      <c r="P10" s="15">
        <f>SUM(P11:S17)</f>
        <v>631834732.43999994</v>
      </c>
      <c r="Q10" s="15"/>
      <c r="R10" s="15"/>
      <c r="S10" s="15"/>
      <c r="T10" s="16">
        <f>+P10-I10</f>
        <v>25798608.219999909</v>
      </c>
      <c r="U10" s="16"/>
      <c r="V10" s="16"/>
      <c r="W10" s="16"/>
      <c r="X10" s="16"/>
      <c r="Y10" s="1"/>
      <c r="Z10" s="1"/>
    </row>
    <row r="11" spans="1:28" ht="15.95" customHeight="1">
      <c r="A11" s="1"/>
      <c r="B11" s="2"/>
      <c r="C11" s="1"/>
      <c r="D11" s="6" t="s">
        <v>11</v>
      </c>
      <c r="E11" s="6"/>
      <c r="F11" s="6"/>
      <c r="G11" s="6"/>
      <c r="H11" s="6"/>
      <c r="I11" s="9">
        <f>+[1]Balanza!D7+[1]Balanza!D8+[1]Balanza!D9</f>
        <v>602799504.5</v>
      </c>
      <c r="J11" s="9"/>
      <c r="K11" s="9"/>
      <c r="L11" s="9">
        <f>+[1]Balanza!E7+[1]Balanza!E8+[1]Balanza!E9</f>
        <v>100957830.28999999</v>
      </c>
      <c r="M11" s="9"/>
      <c r="N11" s="9">
        <f>+[1]Balanza!F7+[1]Balanza!F8+[1]Balanza!F9</f>
        <v>75012427.969999999</v>
      </c>
      <c r="O11" s="9"/>
      <c r="P11" s="11">
        <f>+I11+L11-N11</f>
        <v>628744906.81999993</v>
      </c>
      <c r="Q11" s="11"/>
      <c r="R11" s="11"/>
      <c r="S11" s="11"/>
      <c r="T11" s="18">
        <f>+P11-I11</f>
        <v>25945402.319999933</v>
      </c>
      <c r="U11" s="10"/>
      <c r="V11" s="10"/>
      <c r="W11" s="10"/>
      <c r="X11" s="10"/>
      <c r="Y11" s="1"/>
      <c r="Z11" s="1"/>
      <c r="AA11" s="3"/>
      <c r="AB11" s="3"/>
    </row>
    <row r="12" spans="1:28" ht="15.95" customHeight="1">
      <c r="A12" s="1"/>
      <c r="B12" s="2"/>
      <c r="C12" s="1"/>
      <c r="D12" s="6" t="s">
        <v>12</v>
      </c>
      <c r="E12" s="6"/>
      <c r="F12" s="6"/>
      <c r="G12" s="6"/>
      <c r="H12" s="6"/>
      <c r="I12" s="9">
        <f>+[1]Balanza!D10+[1]Balanza!D11+[1]Balanza!D12</f>
        <v>3285531.7199999997</v>
      </c>
      <c r="J12" s="9"/>
      <c r="K12" s="9"/>
      <c r="L12" s="9">
        <f>+[1]Balanza!E10+[1]Balanza!E11+[1]Balanza!E12</f>
        <v>37864331.310000002</v>
      </c>
      <c r="M12" s="9"/>
      <c r="N12" s="9">
        <f>+[1]Balanza!F10+[1]Balanza!F11+[1]Balanza!F12</f>
        <v>38011125.409999996</v>
      </c>
      <c r="O12" s="9"/>
      <c r="P12" s="11">
        <f t="shared" ref="P12:P17" si="0">+I12+L12-N12</f>
        <v>3138737.6200000048</v>
      </c>
      <c r="Q12" s="11"/>
      <c r="R12" s="11"/>
      <c r="S12" s="11"/>
      <c r="T12" s="13">
        <f>+P12-I12</f>
        <v>-146794.09999999497</v>
      </c>
      <c r="U12" s="13"/>
      <c r="V12" s="13"/>
      <c r="W12" s="13"/>
      <c r="X12" s="13"/>
      <c r="Y12" s="1"/>
      <c r="Z12" s="1"/>
      <c r="AA12" s="3"/>
      <c r="AB12" s="3"/>
    </row>
    <row r="13" spans="1:28" ht="15.95" customHeight="1">
      <c r="A13" s="1"/>
      <c r="B13" s="2"/>
      <c r="C13" s="1"/>
      <c r="D13" s="6" t="s">
        <v>13</v>
      </c>
      <c r="E13" s="6"/>
      <c r="F13" s="6"/>
      <c r="G13" s="6"/>
      <c r="H13" s="6"/>
      <c r="I13" s="9">
        <v>0</v>
      </c>
      <c r="J13" s="9"/>
      <c r="K13" s="9"/>
      <c r="L13" s="9">
        <v>0</v>
      </c>
      <c r="M13" s="9"/>
      <c r="N13" s="9">
        <v>0</v>
      </c>
      <c r="O13" s="9"/>
      <c r="P13" s="11">
        <f t="shared" si="0"/>
        <v>0</v>
      </c>
      <c r="Q13" s="11"/>
      <c r="R13" s="11"/>
      <c r="S13" s="11"/>
      <c r="T13" s="10">
        <v>0</v>
      </c>
      <c r="U13" s="10"/>
      <c r="V13" s="10"/>
      <c r="W13" s="10"/>
      <c r="X13" s="10"/>
      <c r="Y13" s="1"/>
      <c r="Z13" s="1"/>
    </row>
    <row r="14" spans="1:28" ht="15.95" customHeight="1">
      <c r="A14" s="1"/>
      <c r="B14" s="2"/>
      <c r="C14" s="1"/>
      <c r="D14" s="6" t="s">
        <v>14</v>
      </c>
      <c r="E14" s="6"/>
      <c r="F14" s="6"/>
      <c r="G14" s="6"/>
      <c r="H14" s="6"/>
      <c r="I14" s="9">
        <v>0</v>
      </c>
      <c r="J14" s="9"/>
      <c r="K14" s="9"/>
      <c r="L14" s="9">
        <v>0</v>
      </c>
      <c r="M14" s="9"/>
      <c r="N14" s="9">
        <v>0</v>
      </c>
      <c r="O14" s="9"/>
      <c r="P14" s="17">
        <f t="shared" si="0"/>
        <v>0</v>
      </c>
      <c r="Q14" s="17"/>
      <c r="R14" s="17"/>
      <c r="S14" s="17"/>
      <c r="T14" s="10">
        <v>0</v>
      </c>
      <c r="U14" s="10"/>
      <c r="V14" s="10"/>
      <c r="W14" s="10"/>
      <c r="X14" s="10"/>
      <c r="Y14" s="1"/>
      <c r="Z14" s="1"/>
    </row>
    <row r="15" spans="1:28" ht="15.95" customHeight="1">
      <c r="A15" s="1"/>
      <c r="B15" s="2"/>
      <c r="C15" s="1"/>
      <c r="D15" s="6" t="s">
        <v>15</v>
      </c>
      <c r="E15" s="6"/>
      <c r="F15" s="6"/>
      <c r="G15" s="6"/>
      <c r="H15" s="6"/>
      <c r="I15" s="9">
        <v>0</v>
      </c>
      <c r="J15" s="9"/>
      <c r="K15" s="9"/>
      <c r="L15" s="9">
        <v>0</v>
      </c>
      <c r="M15" s="9"/>
      <c r="N15" s="9">
        <v>0</v>
      </c>
      <c r="O15" s="9"/>
      <c r="P15" s="17">
        <f t="shared" si="0"/>
        <v>0</v>
      </c>
      <c r="Q15" s="17"/>
      <c r="R15" s="17"/>
      <c r="S15" s="17"/>
      <c r="T15" s="10">
        <v>0</v>
      </c>
      <c r="U15" s="10"/>
      <c r="V15" s="10"/>
      <c r="W15" s="10"/>
      <c r="X15" s="10"/>
      <c r="Y15" s="1"/>
      <c r="Z15" s="1"/>
    </row>
    <row r="16" spans="1:28" ht="15.95" customHeight="1">
      <c r="A16" s="1"/>
      <c r="B16" s="2"/>
      <c r="C16" s="1"/>
      <c r="D16" s="6" t="s">
        <v>16</v>
      </c>
      <c r="E16" s="6"/>
      <c r="F16" s="6"/>
      <c r="G16" s="6"/>
      <c r="H16" s="6"/>
      <c r="I16" s="11">
        <f>+'[1]02 ESF'!H16</f>
        <v>-48912</v>
      </c>
      <c r="J16" s="11"/>
      <c r="K16" s="11"/>
      <c r="L16" s="11"/>
      <c r="M16" s="11"/>
      <c r="N16" s="9">
        <v>0</v>
      </c>
      <c r="O16" s="9"/>
      <c r="P16" s="11">
        <f t="shared" si="0"/>
        <v>-48912</v>
      </c>
      <c r="Q16" s="11"/>
      <c r="R16" s="11"/>
      <c r="S16" s="11"/>
      <c r="T16" s="10">
        <v>0</v>
      </c>
      <c r="U16" s="10"/>
      <c r="V16" s="10"/>
      <c r="W16" s="10"/>
      <c r="X16" s="10"/>
      <c r="Y16" s="1"/>
      <c r="Z16" s="1"/>
      <c r="AB16" s="3"/>
    </row>
    <row r="17" spans="1:28" ht="15.95" customHeight="1">
      <c r="A17" s="1"/>
      <c r="B17" s="2"/>
      <c r="C17" s="1"/>
      <c r="D17" s="6" t="s">
        <v>17</v>
      </c>
      <c r="E17" s="6"/>
      <c r="F17" s="6"/>
      <c r="G17" s="6"/>
      <c r="H17" s="6"/>
      <c r="I17" s="9">
        <v>0</v>
      </c>
      <c r="J17" s="9"/>
      <c r="K17" s="9"/>
      <c r="L17" s="9">
        <v>0</v>
      </c>
      <c r="M17" s="9"/>
      <c r="N17" s="9">
        <v>0</v>
      </c>
      <c r="O17" s="9"/>
      <c r="P17" s="17">
        <f t="shared" si="0"/>
        <v>0</v>
      </c>
      <c r="Q17" s="17"/>
      <c r="R17" s="17"/>
      <c r="S17" s="17"/>
      <c r="T17" s="10">
        <v>0</v>
      </c>
      <c r="U17" s="10"/>
      <c r="V17" s="10"/>
      <c r="W17" s="10"/>
      <c r="X17" s="10"/>
      <c r="Y17" s="1"/>
      <c r="Z17" s="1"/>
    </row>
    <row r="18" spans="1:28" ht="15.95" customHeight="1">
      <c r="A18" s="1"/>
      <c r="B18" s="2"/>
      <c r="C18" s="14" t="s">
        <v>18</v>
      </c>
      <c r="D18" s="14"/>
      <c r="E18" s="14"/>
      <c r="F18" s="14"/>
      <c r="G18" s="14"/>
      <c r="H18" s="14"/>
      <c r="I18" s="15">
        <f>SUM(I19:K25)</f>
        <v>103843848.74000001</v>
      </c>
      <c r="J18" s="15"/>
      <c r="K18" s="15"/>
      <c r="L18" s="15">
        <f>SUM(L19:M27)</f>
        <v>0</v>
      </c>
      <c r="M18" s="15"/>
      <c r="N18" s="15">
        <f>SUM(N19:O27)</f>
        <v>361581.95999999996</v>
      </c>
      <c r="O18" s="15"/>
      <c r="P18" s="15">
        <f>SUM(P19:S27)</f>
        <v>103482266.77999997</v>
      </c>
      <c r="Q18" s="15"/>
      <c r="R18" s="15"/>
      <c r="S18" s="15"/>
      <c r="T18" s="16">
        <f>+P18-I18</f>
        <v>-361581.96000003815</v>
      </c>
      <c r="U18" s="16"/>
      <c r="V18" s="16"/>
      <c r="W18" s="16"/>
      <c r="X18" s="16"/>
      <c r="Y18" s="1"/>
      <c r="Z18" s="1"/>
    </row>
    <row r="19" spans="1:28" ht="15.95" customHeight="1">
      <c r="A19" s="1"/>
      <c r="B19" s="2"/>
      <c r="C19" s="1"/>
      <c r="D19" s="6" t="s">
        <v>19</v>
      </c>
      <c r="E19" s="6"/>
      <c r="F19" s="6"/>
      <c r="G19" s="6"/>
      <c r="H19" s="6"/>
      <c r="I19" s="9">
        <v>0</v>
      </c>
      <c r="J19" s="9"/>
      <c r="K19" s="9"/>
      <c r="L19" s="9">
        <v>0</v>
      </c>
      <c r="M19" s="9"/>
      <c r="N19" s="9">
        <v>0</v>
      </c>
      <c r="O19" s="9"/>
      <c r="P19" s="9">
        <f t="shared" ref="P19:P26" si="1">+I19+L19-N19</f>
        <v>0</v>
      </c>
      <c r="Q19" s="9"/>
      <c r="R19" s="9"/>
      <c r="S19" s="9"/>
      <c r="T19" s="10">
        <v>0</v>
      </c>
      <c r="U19" s="10"/>
      <c r="V19" s="10"/>
      <c r="W19" s="10"/>
      <c r="X19" s="10"/>
      <c r="Y19" s="1"/>
      <c r="Z19" s="1"/>
    </row>
    <row r="20" spans="1:28" ht="15.95" customHeight="1">
      <c r="A20" s="1"/>
      <c r="B20" s="2"/>
      <c r="C20" s="1"/>
      <c r="D20" s="6" t="s">
        <v>20</v>
      </c>
      <c r="E20" s="6"/>
      <c r="F20" s="6"/>
      <c r="G20" s="6"/>
      <c r="H20" s="6"/>
      <c r="I20" s="9">
        <v>0</v>
      </c>
      <c r="J20" s="9"/>
      <c r="K20" s="9"/>
      <c r="L20" s="9">
        <v>0</v>
      </c>
      <c r="M20" s="9"/>
      <c r="N20" s="9">
        <v>0</v>
      </c>
      <c r="O20" s="9"/>
      <c r="P20" s="9">
        <f t="shared" si="1"/>
        <v>0</v>
      </c>
      <c r="Q20" s="9"/>
      <c r="R20" s="9"/>
      <c r="S20" s="9"/>
      <c r="T20" s="10">
        <v>0</v>
      </c>
      <c r="U20" s="10"/>
      <c r="V20" s="10"/>
      <c r="W20" s="10"/>
      <c r="X20" s="10"/>
      <c r="Y20" s="1"/>
      <c r="Z20" s="1"/>
    </row>
    <row r="21" spans="1:28" ht="15.95" customHeight="1">
      <c r="A21" s="1"/>
      <c r="B21" s="2"/>
      <c r="C21" s="1"/>
      <c r="D21" s="6" t="s">
        <v>21</v>
      </c>
      <c r="E21" s="6"/>
      <c r="F21" s="6"/>
      <c r="G21" s="6"/>
      <c r="H21" s="6"/>
      <c r="I21" s="9">
        <f>+[1]Balanza!D15</f>
        <v>211364101.28</v>
      </c>
      <c r="J21" s="9"/>
      <c r="K21" s="9"/>
      <c r="L21" s="9">
        <f>+[1]Balanza!E15</f>
        <v>0</v>
      </c>
      <c r="M21" s="9"/>
      <c r="N21" s="9"/>
      <c r="O21" s="9"/>
      <c r="P21" s="9">
        <f t="shared" si="1"/>
        <v>211364101.28</v>
      </c>
      <c r="Q21" s="9"/>
      <c r="R21" s="9"/>
      <c r="S21" s="9"/>
      <c r="T21" s="9">
        <f>+P21-I21</f>
        <v>0</v>
      </c>
      <c r="U21" s="9"/>
      <c r="V21" s="9"/>
      <c r="W21" s="9"/>
      <c r="X21" s="10"/>
      <c r="Y21" s="1"/>
      <c r="Z21" s="1"/>
      <c r="AA21" s="3"/>
      <c r="AB21" s="3"/>
    </row>
    <row r="22" spans="1:28" ht="15.95" customHeight="1">
      <c r="A22" s="1"/>
      <c r="B22" s="2"/>
      <c r="C22" s="1"/>
      <c r="D22" s="6" t="s">
        <v>22</v>
      </c>
      <c r="E22" s="6"/>
      <c r="F22" s="6"/>
      <c r="G22" s="6"/>
      <c r="H22" s="6"/>
      <c r="I22" s="9">
        <f>+[1]Balanza!D16+[1]Balanza!D17+[1]Balanza!D18+[1]Balanza!D19+[1]Balanza!D20</f>
        <v>193779729.34</v>
      </c>
      <c r="J22" s="9"/>
      <c r="K22" s="9"/>
      <c r="L22" s="9">
        <f>+[1]Balanza!E16+[1]Balanza!E17+[1]Balanza!E18+[1]Balanza!E19+[1]Balanza!E20</f>
        <v>0</v>
      </c>
      <c r="M22" s="9"/>
      <c r="N22" s="9">
        <f>SUM([1]Balanza!F16:F20)</f>
        <v>0</v>
      </c>
      <c r="O22" s="9"/>
      <c r="P22" s="9">
        <f t="shared" si="1"/>
        <v>193779729.34</v>
      </c>
      <c r="Q22" s="9"/>
      <c r="R22" s="9"/>
      <c r="S22" s="9"/>
      <c r="T22" s="9">
        <f>+P22-I22</f>
        <v>0</v>
      </c>
      <c r="U22" s="9"/>
      <c r="V22" s="9"/>
      <c r="W22" s="9"/>
      <c r="X22" s="10"/>
      <c r="Y22" s="1"/>
      <c r="Z22" s="1"/>
      <c r="AA22" s="3"/>
      <c r="AB22" s="3"/>
    </row>
    <row r="23" spans="1:28" ht="15.95" customHeight="1">
      <c r="A23" s="1"/>
      <c r="B23" s="2"/>
      <c r="C23" s="1"/>
      <c r="D23" s="6" t="s">
        <v>23</v>
      </c>
      <c r="E23" s="6"/>
      <c r="F23" s="6"/>
      <c r="G23" s="6"/>
      <c r="H23" s="6"/>
      <c r="I23" s="9">
        <v>0</v>
      </c>
      <c r="J23" s="9"/>
      <c r="K23" s="9"/>
      <c r="L23" s="9">
        <v>0</v>
      </c>
      <c r="M23" s="9"/>
      <c r="N23" s="9">
        <v>0</v>
      </c>
      <c r="O23" s="9"/>
      <c r="P23" s="9">
        <f t="shared" si="1"/>
        <v>0</v>
      </c>
      <c r="Q23" s="9"/>
      <c r="R23" s="9"/>
      <c r="S23" s="9"/>
      <c r="T23" s="9">
        <v>0</v>
      </c>
      <c r="U23" s="9"/>
      <c r="V23" s="9"/>
      <c r="W23" s="9"/>
      <c r="X23" s="10"/>
      <c r="Y23" s="1"/>
      <c r="Z23" s="1"/>
    </row>
    <row r="24" spans="1:28" ht="15.95" customHeight="1">
      <c r="A24" s="1"/>
      <c r="B24" s="2"/>
      <c r="C24" s="1"/>
      <c r="D24" s="6" t="s">
        <v>24</v>
      </c>
      <c r="E24" s="6"/>
      <c r="F24" s="6"/>
      <c r="G24" s="6"/>
      <c r="H24" s="6"/>
      <c r="I24" s="11">
        <f>+[1]Balanza!D21+[1]Balanza!D22</f>
        <v>-301299981.88</v>
      </c>
      <c r="J24" s="11"/>
      <c r="K24" s="11"/>
      <c r="L24" s="9">
        <f>+[1]Balanza!E21+[1]Balanza!E22</f>
        <v>0</v>
      </c>
      <c r="M24" s="9"/>
      <c r="N24" s="9">
        <f>+[1]Balanza!F21+[1]Balanza!F22</f>
        <v>361581.95999999996</v>
      </c>
      <c r="O24" s="9"/>
      <c r="P24" s="11">
        <f>+[1]Balanza!G21+[1]Balanza!G22</f>
        <v>-301661563.84000003</v>
      </c>
      <c r="Q24" s="11"/>
      <c r="R24" s="11"/>
      <c r="S24" s="11"/>
      <c r="T24" s="12">
        <f>+P24-I24</f>
        <v>-361581.96000003815</v>
      </c>
      <c r="U24" s="12"/>
      <c r="V24" s="12"/>
      <c r="W24" s="12"/>
      <c r="X24" s="13"/>
      <c r="Y24" s="1"/>
      <c r="Z24" s="1"/>
      <c r="AA24" s="3"/>
      <c r="AB24" s="3"/>
    </row>
    <row r="25" spans="1:28" ht="15.95" customHeight="1">
      <c r="A25" s="1"/>
      <c r="B25" s="2"/>
      <c r="C25" s="1"/>
      <c r="D25" s="6" t="s">
        <v>25</v>
      </c>
      <c r="E25" s="6"/>
      <c r="F25" s="6"/>
      <c r="G25" s="6"/>
      <c r="H25" s="6"/>
      <c r="I25" s="9">
        <v>0</v>
      </c>
      <c r="J25" s="9"/>
      <c r="K25" s="9"/>
      <c r="L25" s="9">
        <v>0</v>
      </c>
      <c r="M25" s="9"/>
      <c r="N25" s="9">
        <v>0</v>
      </c>
      <c r="O25" s="9"/>
      <c r="P25" s="9">
        <f t="shared" si="1"/>
        <v>0</v>
      </c>
      <c r="Q25" s="9"/>
      <c r="R25" s="9"/>
      <c r="S25" s="9"/>
      <c r="T25" s="10">
        <v>0</v>
      </c>
      <c r="U25" s="10"/>
      <c r="V25" s="10"/>
      <c r="W25" s="10"/>
      <c r="X25" s="10"/>
      <c r="Y25" s="1"/>
      <c r="Z25" s="1"/>
    </row>
    <row r="26" spans="1:28" ht="15.95" customHeight="1">
      <c r="A26" s="1"/>
      <c r="B26" s="2"/>
      <c r="C26" s="1"/>
      <c r="D26" s="6" t="s">
        <v>26</v>
      </c>
      <c r="E26" s="6"/>
      <c r="F26" s="6"/>
      <c r="G26" s="6"/>
      <c r="H26" s="6"/>
      <c r="I26" s="9">
        <v>0</v>
      </c>
      <c r="J26" s="9"/>
      <c r="K26" s="9"/>
      <c r="L26" s="9">
        <v>0</v>
      </c>
      <c r="M26" s="9"/>
      <c r="N26" s="9">
        <v>0</v>
      </c>
      <c r="O26" s="9"/>
      <c r="P26" s="9">
        <f t="shared" si="1"/>
        <v>0</v>
      </c>
      <c r="Q26" s="9"/>
      <c r="R26" s="9"/>
      <c r="S26" s="9"/>
      <c r="T26" s="10">
        <v>0</v>
      </c>
      <c r="U26" s="10"/>
      <c r="V26" s="10"/>
      <c r="W26" s="10"/>
      <c r="X26" s="10"/>
      <c r="Y26" s="1"/>
      <c r="Z26" s="1"/>
    </row>
    <row r="27" spans="1:28" ht="15.95" customHeight="1" thickBot="1">
      <c r="A27" s="1"/>
      <c r="B27" s="2"/>
      <c r="C27" s="1"/>
      <c r="D27" s="6" t="s">
        <v>27</v>
      </c>
      <c r="E27" s="6"/>
      <c r="F27" s="6"/>
      <c r="G27" s="6"/>
      <c r="H27" s="6"/>
      <c r="I27" s="9">
        <v>0</v>
      </c>
      <c r="J27" s="9"/>
      <c r="K27" s="9"/>
      <c r="L27" s="9">
        <v>0</v>
      </c>
      <c r="M27" s="9"/>
      <c r="N27" s="9">
        <v>0</v>
      </c>
      <c r="O27" s="9"/>
      <c r="P27" s="9">
        <v>0</v>
      </c>
      <c r="Q27" s="9"/>
      <c r="R27" s="9"/>
      <c r="S27" s="9"/>
      <c r="T27" s="10">
        <v>0</v>
      </c>
      <c r="U27" s="10"/>
      <c r="V27" s="10"/>
      <c r="W27" s="10"/>
      <c r="X27" s="10"/>
      <c r="Y27" s="1"/>
      <c r="Z27" s="1"/>
    </row>
    <row r="28" spans="1:28" ht="0.95" customHeight="1">
      <c r="A28" s="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1"/>
    </row>
    <row r="29" spans="1:28" ht="14.1" customHeight="1">
      <c r="A29" s="1"/>
      <c r="B29" s="1"/>
      <c r="C29" s="1"/>
      <c r="D29" s="6" t="s">
        <v>28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"/>
    </row>
    <row r="30" spans="1:28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8" ht="0.95" customHeight="1">
      <c r="A31" s="1"/>
      <c r="B31" s="1"/>
      <c r="C31" s="1"/>
      <c r="D31" s="1"/>
      <c r="E31" s="1"/>
      <c r="F31" s="1"/>
      <c r="G31" s="8"/>
      <c r="H31" s="8"/>
      <c r="I31" s="8"/>
      <c r="J31" s="1"/>
      <c r="K31" s="1"/>
      <c r="L31" s="1"/>
      <c r="M31" s="1"/>
      <c r="N31" s="1"/>
      <c r="O31" s="8"/>
      <c r="P31" s="8"/>
      <c r="Q31" s="8"/>
      <c r="R31" s="8"/>
      <c r="S31" s="1"/>
      <c r="T31" s="1"/>
      <c r="U31" s="1"/>
      <c r="V31" s="1"/>
      <c r="W31" s="1"/>
      <c r="X31" s="1"/>
      <c r="Y31" s="1"/>
      <c r="Z31" s="1"/>
    </row>
    <row r="32" spans="1:28" ht="9.9499999999999993" customHeight="1">
      <c r="A32" s="1"/>
      <c r="B32" s="1"/>
      <c r="C32" s="1"/>
      <c r="D32" s="1"/>
      <c r="E32" s="4"/>
      <c r="F32" s="4"/>
      <c r="G32" s="4"/>
      <c r="H32" s="4"/>
      <c r="I32" s="4"/>
      <c r="J32" s="4"/>
      <c r="K32" s="1"/>
      <c r="L32" s="1"/>
      <c r="M32" s="4"/>
      <c r="N32" s="4"/>
      <c r="O32" s="4"/>
      <c r="P32" s="4"/>
      <c r="Q32" s="4"/>
      <c r="R32" s="4"/>
      <c r="S32" s="4"/>
      <c r="T32" s="4"/>
      <c r="U32" s="4"/>
      <c r="V32" s="1"/>
      <c r="W32" s="1"/>
      <c r="X32" s="1"/>
      <c r="Y32" s="1"/>
      <c r="Z32" s="1"/>
    </row>
    <row r="33" spans="1:26" ht="0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.9499999999999993" customHeight="1">
      <c r="A34" s="1"/>
      <c r="B34" s="1"/>
      <c r="C34" s="1"/>
      <c r="D34" s="1"/>
      <c r="E34" s="4"/>
      <c r="F34" s="4"/>
      <c r="G34" s="4"/>
      <c r="H34" s="4"/>
      <c r="I34" s="4"/>
      <c r="J34" s="4"/>
      <c r="K34" s="1"/>
      <c r="L34" s="1"/>
      <c r="M34" s="4"/>
      <c r="N34" s="4"/>
      <c r="O34" s="4"/>
      <c r="P34" s="4"/>
      <c r="Q34" s="4"/>
      <c r="R34" s="4"/>
      <c r="S34" s="4"/>
      <c r="T34" s="4"/>
      <c r="U34" s="4"/>
      <c r="V34" s="1"/>
      <c r="W34" s="1"/>
      <c r="X34" s="1"/>
      <c r="Y34" s="1"/>
      <c r="Z34" s="1"/>
    </row>
    <row r="35" spans="1:26" ht="2.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5"/>
      <c r="S36" s="5"/>
      <c r="T36" s="5"/>
      <c r="U36" s="5"/>
      <c r="V36" s="5"/>
      <c r="W36" s="1"/>
      <c r="X36" s="6"/>
      <c r="Y36" s="6"/>
      <c r="Z36" s="1"/>
    </row>
    <row r="37" spans="1:26" ht="20.10000000000000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</sheetData>
  <sheetProtection algorithmName="SHA-512" hashValue="Q1gNUsByj8qdRs8WOrl0YgAPbWS4J9ZyUETkAvDqZUjlP+auxNPiwbgbGlkxnqgOOETw71Jw+JaqqF2gJUucgw==" saltValue="9ss55nkCjE3O3LkcKQ5stg==" spinCount="100000" sheet="1" objects="1" scenarios="1" selectLockedCells="1" selectUnlockedCells="1"/>
  <mergeCells count="136">
    <mergeCell ref="F2:T2"/>
    <mergeCell ref="F3:T3"/>
    <mergeCell ref="F4:T4"/>
    <mergeCell ref="F5:T5"/>
    <mergeCell ref="F6:G6"/>
    <mergeCell ref="H6:P6"/>
    <mergeCell ref="C9:H9"/>
    <mergeCell ref="I9:K9"/>
    <mergeCell ref="L9:M9"/>
    <mergeCell ref="N9:O9"/>
    <mergeCell ref="P9:S9"/>
    <mergeCell ref="T9:X9"/>
    <mergeCell ref="B8:H8"/>
    <mergeCell ref="I8:K8"/>
    <mergeCell ref="L8:M8"/>
    <mergeCell ref="N8:O8"/>
    <mergeCell ref="P8:S8"/>
    <mergeCell ref="T8:X8"/>
    <mergeCell ref="D11:H11"/>
    <mergeCell ref="I11:K11"/>
    <mergeCell ref="L11:M11"/>
    <mergeCell ref="N11:O11"/>
    <mergeCell ref="P11:S11"/>
    <mergeCell ref="T11:X11"/>
    <mergeCell ref="C10:H10"/>
    <mergeCell ref="I10:K10"/>
    <mergeCell ref="L10:M10"/>
    <mergeCell ref="N10:O10"/>
    <mergeCell ref="P10:S10"/>
    <mergeCell ref="T10:X10"/>
    <mergeCell ref="D13:H13"/>
    <mergeCell ref="I13:K13"/>
    <mergeCell ref="L13:M13"/>
    <mergeCell ref="N13:O13"/>
    <mergeCell ref="P13:S13"/>
    <mergeCell ref="T13:X13"/>
    <mergeCell ref="D12:H12"/>
    <mergeCell ref="I12:K12"/>
    <mergeCell ref="L12:M12"/>
    <mergeCell ref="N12:O12"/>
    <mergeCell ref="P12:S12"/>
    <mergeCell ref="T12:X12"/>
    <mergeCell ref="D15:H15"/>
    <mergeCell ref="I15:K15"/>
    <mergeCell ref="L15:M15"/>
    <mergeCell ref="N15:O15"/>
    <mergeCell ref="P15:S15"/>
    <mergeCell ref="T15:X15"/>
    <mergeCell ref="D14:H14"/>
    <mergeCell ref="I14:K14"/>
    <mergeCell ref="L14:M14"/>
    <mergeCell ref="N14:O14"/>
    <mergeCell ref="P14:S14"/>
    <mergeCell ref="T14:X14"/>
    <mergeCell ref="D17:H17"/>
    <mergeCell ref="I17:K17"/>
    <mergeCell ref="L17:M17"/>
    <mergeCell ref="N17:O17"/>
    <mergeCell ref="P17:S17"/>
    <mergeCell ref="T17:X17"/>
    <mergeCell ref="D16:H16"/>
    <mergeCell ref="I16:K16"/>
    <mergeCell ref="L16:M16"/>
    <mergeCell ref="N16:O16"/>
    <mergeCell ref="P16:S16"/>
    <mergeCell ref="T16:X16"/>
    <mergeCell ref="D19:H19"/>
    <mergeCell ref="I19:K19"/>
    <mergeCell ref="L19:M19"/>
    <mergeCell ref="N19:O19"/>
    <mergeCell ref="P19:S19"/>
    <mergeCell ref="T19:X19"/>
    <mergeCell ref="C18:H18"/>
    <mergeCell ref="I18:K18"/>
    <mergeCell ref="L18:M18"/>
    <mergeCell ref="N18:O18"/>
    <mergeCell ref="P18:S18"/>
    <mergeCell ref="T18:X18"/>
    <mergeCell ref="D21:H21"/>
    <mergeCell ref="I21:K21"/>
    <mergeCell ref="L21:M21"/>
    <mergeCell ref="N21:O21"/>
    <mergeCell ref="P21:S21"/>
    <mergeCell ref="T21:X21"/>
    <mergeCell ref="D20:H20"/>
    <mergeCell ref="I20:K20"/>
    <mergeCell ref="L20:M20"/>
    <mergeCell ref="N20:O20"/>
    <mergeCell ref="P20:S20"/>
    <mergeCell ref="T20:X20"/>
    <mergeCell ref="D23:H23"/>
    <mergeCell ref="I23:K23"/>
    <mergeCell ref="L23:M23"/>
    <mergeCell ref="N23:O23"/>
    <mergeCell ref="P23:S23"/>
    <mergeCell ref="T23:X23"/>
    <mergeCell ref="D22:H22"/>
    <mergeCell ref="I22:K22"/>
    <mergeCell ref="L22:M22"/>
    <mergeCell ref="N22:O22"/>
    <mergeCell ref="P22:S22"/>
    <mergeCell ref="T22:X22"/>
    <mergeCell ref="D25:H25"/>
    <mergeCell ref="I25:K25"/>
    <mergeCell ref="L25:M25"/>
    <mergeCell ref="N25:O25"/>
    <mergeCell ref="P25:S25"/>
    <mergeCell ref="T25:X25"/>
    <mergeCell ref="D24:H24"/>
    <mergeCell ref="I24:K24"/>
    <mergeCell ref="L24:M24"/>
    <mergeCell ref="N24:O24"/>
    <mergeCell ref="P24:S24"/>
    <mergeCell ref="T24:X24"/>
    <mergeCell ref="D27:H27"/>
    <mergeCell ref="I27:K27"/>
    <mergeCell ref="L27:M27"/>
    <mergeCell ref="N27:O27"/>
    <mergeCell ref="P27:S27"/>
    <mergeCell ref="T27:X27"/>
    <mergeCell ref="D26:H26"/>
    <mergeCell ref="I26:K26"/>
    <mergeCell ref="L26:M26"/>
    <mergeCell ref="N26:O26"/>
    <mergeCell ref="P26:S26"/>
    <mergeCell ref="T26:X26"/>
    <mergeCell ref="E34:J34"/>
    <mergeCell ref="M34:U34"/>
    <mergeCell ref="R36:V36"/>
    <mergeCell ref="X36:Y36"/>
    <mergeCell ref="B28:Y28"/>
    <mergeCell ref="D29:Y29"/>
    <mergeCell ref="G31:I31"/>
    <mergeCell ref="O31:R31"/>
    <mergeCell ref="E32:J32"/>
    <mergeCell ref="M32:U32"/>
  </mergeCells>
  <pageMargins left="0.27777777777777779" right="0.27777777777777779" top="0.27777777777777779" bottom="0.27777777777777779" header="0.5" footer="0.5"/>
  <pageSetup scale="9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 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la Rosa Rodríguez</dc:creator>
  <cp:lastModifiedBy>Eduardo de la Rosa Rodríguez</cp:lastModifiedBy>
  <dcterms:created xsi:type="dcterms:W3CDTF">2024-07-26T18:04:56Z</dcterms:created>
  <dcterms:modified xsi:type="dcterms:W3CDTF">2024-07-26T18:33:05Z</dcterms:modified>
</cp:coreProperties>
</file>