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figueroa\Documents\PARA TRANSPARENCIA\PARA EDITAR\Financieros\FINANCIEROS DE ROCIO\"/>
    </mc:Choice>
  </mc:AlternateContent>
  <bookViews>
    <workbookView xWindow="0" yWindow="0" windowWidth="28800" windowHeight="12330"/>
  </bookViews>
  <sheets>
    <sheet name="07 EF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" i="1" l="1"/>
  <c r="H28" i="1" s="1"/>
  <c r="U54" i="1"/>
  <c r="S47" i="1"/>
  <c r="P47" i="1"/>
  <c r="P45" i="1"/>
  <c r="P36" i="1" s="1"/>
  <c r="S36" i="1"/>
  <c r="H35" i="1"/>
  <c r="H33" i="1"/>
  <c r="H31" i="1"/>
  <c r="J28" i="1"/>
  <c r="J59" i="1" s="1"/>
  <c r="H27" i="1"/>
  <c r="S26" i="1"/>
  <c r="P26" i="1"/>
  <c r="H25" i="1"/>
  <c r="H10" i="1" s="1"/>
  <c r="H19" i="1"/>
  <c r="S14" i="1"/>
  <c r="P13" i="1"/>
  <c r="P11" i="1"/>
  <c r="S10" i="1"/>
  <c r="S22" i="1" s="1"/>
  <c r="P10" i="1"/>
  <c r="P22" i="1" s="1"/>
  <c r="J10" i="1"/>
  <c r="P8" i="1"/>
  <c r="G6" i="1"/>
  <c r="H71" i="1" l="1"/>
  <c r="H59" i="1"/>
  <c r="P49" i="1" s="1"/>
  <c r="S49" i="1"/>
  <c r="S53" i="1" s="1"/>
  <c r="P51" i="1" s="1"/>
  <c r="P53" i="1" l="1"/>
  <c r="V54" i="1" s="1"/>
  <c r="W54" i="1" s="1"/>
</calcChain>
</file>

<file path=xl/sharedStrings.xml><?xml version="1.0" encoding="utf-8"?>
<sst xmlns="http://schemas.openxmlformats.org/spreadsheetml/2006/main" count="62" uniqueCount="54">
  <si>
    <t>ESTADO DE FLUJOS DE EFECTIVO</t>
  </si>
  <si>
    <t>DEL 1o. DE ENERO AL 31 DE MARZO DE 2024</t>
  </si>
  <si>
    <r>
      <rPr>
        <sz val="9"/>
        <color indexed="8"/>
        <rFont val="Soberana Sans"/>
      </rPr>
      <t>(PESOS)</t>
    </r>
  </si>
  <si>
    <r>
      <rPr>
        <sz val="9"/>
        <color indexed="8"/>
        <rFont val="Soberana Sans"/>
      </rPr>
      <t>Ente Público:</t>
    </r>
  </si>
  <si>
    <r>
      <rPr>
        <b/>
        <sz val="9"/>
        <color indexed="9"/>
        <rFont val="Soberana Sans"/>
      </rPr>
      <t>Concepto</t>
    </r>
  </si>
  <si>
    <r>
      <rPr>
        <b/>
        <sz val="7"/>
        <color indexed="8"/>
        <rFont val="Soberana Sans"/>
      </rPr>
      <t>Flujos de Efectivo de las Actividades de Operación</t>
    </r>
  </si>
  <si>
    <r>
      <rPr>
        <b/>
        <sz val="7"/>
        <color indexed="8"/>
        <rFont val="Soberana Sans"/>
      </rPr>
      <t xml:space="preserve">Flujos de Efectivo de las Actividades de Inversión </t>
    </r>
  </si>
  <si>
    <r>
      <rPr>
        <b/>
        <sz val="7"/>
        <color indexed="8"/>
        <rFont val="Soberana Sans"/>
      </rPr>
      <t>Origen</t>
    </r>
  </si>
  <si>
    <r>
      <rPr>
        <sz val="7"/>
        <color indexed="8"/>
        <rFont val="Soberana Sans"/>
      </rPr>
      <t>Impuestos</t>
    </r>
  </si>
  <si>
    <r>
      <rPr>
        <sz val="7"/>
        <color indexed="8"/>
        <rFont val="Soberana Sans"/>
      </rPr>
      <t>Bienes Inmuebles, Infraestructura y Construcciones en Proceso</t>
    </r>
  </si>
  <si>
    <r>
      <rPr>
        <sz val="7"/>
        <color indexed="8"/>
        <rFont val="Soberana Sans"/>
      </rPr>
      <t>Cuotas y Aportaciones de Seguridad Social</t>
    </r>
  </si>
  <si>
    <r>
      <rPr>
        <sz val="7"/>
        <color indexed="8"/>
        <rFont val="Soberana Sans"/>
      </rPr>
      <t>Bienes Muebles</t>
    </r>
  </si>
  <si>
    <r>
      <rPr>
        <sz val="7"/>
        <color indexed="8"/>
        <rFont val="Soberana Sans"/>
      </rPr>
      <t>Contribuciones de Mejoras</t>
    </r>
  </si>
  <si>
    <r>
      <rPr>
        <sz val="7"/>
        <color indexed="8"/>
        <rFont val="Soberana Sans"/>
      </rPr>
      <t>Otros Orígenes de Inversión</t>
    </r>
  </si>
  <si>
    <r>
      <rPr>
        <sz val="7"/>
        <color indexed="8"/>
        <rFont val="Soberana Sans"/>
      </rPr>
      <t>Derechos</t>
    </r>
  </si>
  <si>
    <r>
      <rPr>
        <b/>
        <sz val="7"/>
        <color indexed="8"/>
        <rFont val="Soberana Sans"/>
      </rPr>
      <t>Aplicación</t>
    </r>
  </si>
  <si>
    <r>
      <rPr>
        <sz val="7"/>
        <color indexed="8"/>
        <rFont val="Soberana Sans"/>
      </rPr>
      <t>Productos</t>
    </r>
  </si>
  <si>
    <r>
      <rPr>
        <sz val="7"/>
        <color indexed="8"/>
        <rFont val="Soberana Sans"/>
      </rPr>
      <t>Aprovechamientos</t>
    </r>
  </si>
  <si>
    <r>
      <rPr>
        <sz val="7"/>
        <color indexed="8"/>
        <rFont val="Soberana Sans"/>
      </rPr>
      <t>Ingresos por Venta de Bienes y Prestación de Servicios</t>
    </r>
  </si>
  <si>
    <r>
      <rPr>
        <sz val="7"/>
        <color indexed="8"/>
        <rFont val="Soberana Sans"/>
      </rPr>
      <t xml:space="preserve">Otras Aplicaciones de Inversión </t>
    </r>
  </si>
  <si>
    <r>
      <rPr>
        <b/>
        <sz val="7"/>
        <color indexed="8"/>
        <rFont val="Soberana Sans"/>
      </rPr>
      <t>Flujos Netos de Efectivo por Actividades de Inversión</t>
    </r>
  </si>
  <si>
    <r>
      <rPr>
        <sz val="7"/>
        <color indexed="8"/>
        <rFont val="Soberana Sans"/>
      </rPr>
      <t>Participaciones, Aportaciones, Convenios, Incentivos Derivados de la Colaboración Fiscal y Fondos Distintos de Aportaciones</t>
    </r>
  </si>
  <si>
    <r>
      <rPr>
        <b/>
        <sz val="7"/>
        <color indexed="8"/>
        <rFont val="Soberana Sans"/>
      </rPr>
      <t>Flujo de Efectivo de las Actividades de Financiamiento</t>
    </r>
  </si>
  <si>
    <r>
      <rPr>
        <sz val="7"/>
        <color indexed="8"/>
        <rFont val="Soberana Sans"/>
      </rPr>
      <t>Transferencias, Asignaciones, Subsidios y Subvenciones, y Pensiones y Jubilaciones</t>
    </r>
  </si>
  <si>
    <r>
      <rPr>
        <sz val="7"/>
        <color indexed="8"/>
        <rFont val="Soberana Sans"/>
      </rPr>
      <t>Otros Origenes de Operación</t>
    </r>
  </si>
  <si>
    <r>
      <rPr>
        <sz val="7"/>
        <color indexed="8"/>
        <rFont val="Soberana Sans"/>
      </rPr>
      <t>Endeudamiento Neto</t>
    </r>
  </si>
  <si>
    <r>
      <rPr>
        <sz val="7"/>
        <color indexed="8"/>
        <rFont val="Soberana Sans"/>
      </rPr>
      <t>Interno</t>
    </r>
  </si>
  <si>
    <r>
      <rPr>
        <sz val="7"/>
        <color indexed="8"/>
        <rFont val="Soberana Sans"/>
      </rPr>
      <t>Servicios Personales</t>
    </r>
  </si>
  <si>
    <r>
      <rPr>
        <sz val="7"/>
        <color indexed="8"/>
        <rFont val="Soberana Sans"/>
      </rPr>
      <t>Externo</t>
    </r>
  </si>
  <si>
    <r>
      <rPr>
        <sz val="7"/>
        <color indexed="8"/>
        <rFont val="Soberana Sans"/>
      </rPr>
      <t>Materiales y Suministros</t>
    </r>
  </si>
  <si>
    <r>
      <rPr>
        <sz val="7"/>
        <color indexed="8"/>
        <rFont val="Soberana Sans"/>
      </rPr>
      <t>Otros Orígenes de Financiamiento</t>
    </r>
  </si>
  <si>
    <r>
      <rPr>
        <sz val="7"/>
        <color indexed="8"/>
        <rFont val="Soberana Sans"/>
      </rPr>
      <t>Servicios Generales</t>
    </r>
  </si>
  <si>
    <r>
      <rPr>
        <sz val="7"/>
        <color indexed="8"/>
        <rFont val="Soberana Sans"/>
      </rPr>
      <t>Transferencias Internas y Asignaciones al Sector Público</t>
    </r>
  </si>
  <si>
    <r>
      <rPr>
        <sz val="7"/>
        <color indexed="8"/>
        <rFont val="Soberana Sans"/>
      </rPr>
      <t>Transferencias al Resto del Sector Público</t>
    </r>
  </si>
  <si>
    <r>
      <rPr>
        <sz val="7"/>
        <color indexed="8"/>
        <rFont val="Soberana Sans"/>
      </rPr>
      <t>Servicios de la Deuda</t>
    </r>
  </si>
  <si>
    <r>
      <rPr>
        <sz val="7"/>
        <color indexed="8"/>
        <rFont val="Soberana Sans"/>
      </rPr>
      <t>Subsidios y Subvenciones</t>
    </r>
  </si>
  <si>
    <r>
      <rPr>
        <sz val="7"/>
        <color indexed="8"/>
        <rFont val="Soberana Sans"/>
      </rPr>
      <t xml:space="preserve"> Interno</t>
    </r>
  </si>
  <si>
    <r>
      <rPr>
        <sz val="7"/>
        <color indexed="8"/>
        <rFont val="Soberana Sans"/>
      </rPr>
      <t>Ayudas Sociales</t>
    </r>
  </si>
  <si>
    <r>
      <rPr>
        <sz val="7"/>
        <color indexed="8"/>
        <rFont val="Soberana Sans"/>
      </rPr>
      <t>Pensiones y Jubilaciones</t>
    </r>
  </si>
  <si>
    <r>
      <rPr>
        <sz val="7"/>
        <color indexed="8"/>
        <rFont val="Soberana Sans"/>
      </rPr>
      <t>Otras Aplicaciones de Financiamiento</t>
    </r>
  </si>
  <si>
    <r>
      <rPr>
        <sz val="7"/>
        <color indexed="8"/>
        <rFont val="Soberana Sans"/>
      </rPr>
      <t>Transferencias a Fideicomisos, Mandatos y Contratos Análogos</t>
    </r>
  </si>
  <si>
    <r>
      <rPr>
        <b/>
        <sz val="7"/>
        <color indexed="8"/>
        <rFont val="Soberana Sans"/>
      </rPr>
      <t>Flujos netos de Efectivo por Actividades de Financiamiento</t>
    </r>
  </si>
  <si>
    <r>
      <rPr>
        <sz val="7"/>
        <color indexed="8"/>
        <rFont val="Soberana Sans"/>
      </rPr>
      <t>Transferencias a la Seguridad Social</t>
    </r>
  </si>
  <si>
    <r>
      <rPr>
        <b/>
        <sz val="7"/>
        <color indexed="8"/>
        <rFont val="Soberana Sans"/>
      </rPr>
      <t xml:space="preserve">Incremento/Disminución Neta en el Efectivo y Equivalentes al Efectivo </t>
    </r>
  </si>
  <si>
    <r>
      <rPr>
        <sz val="7"/>
        <color indexed="8"/>
        <rFont val="Soberana Sans"/>
      </rPr>
      <t>Donativos</t>
    </r>
  </si>
  <si>
    <r>
      <rPr>
        <b/>
        <sz val="7"/>
        <color indexed="8"/>
        <rFont val="Soberana Sans"/>
      </rPr>
      <t>Efectivo y Equivalentes al Efectivo al Inicio del Ejercicio</t>
    </r>
  </si>
  <si>
    <r>
      <rPr>
        <sz val="7"/>
        <color indexed="8"/>
        <rFont val="Soberana Sans"/>
      </rPr>
      <t>Transferencias al Exterior</t>
    </r>
  </si>
  <si>
    <r>
      <rPr>
        <b/>
        <sz val="7"/>
        <color indexed="8"/>
        <rFont val="Soberana Sans"/>
      </rPr>
      <t>Efectivo y Equivalentes al Efectivo al Final del Ejercicio</t>
    </r>
  </si>
  <si>
    <r>
      <rPr>
        <sz val="7"/>
        <color indexed="8"/>
        <rFont val="Soberana Sans"/>
      </rPr>
      <t>Participaciones</t>
    </r>
  </si>
  <si>
    <r>
      <rPr>
        <sz val="7"/>
        <color indexed="8"/>
        <rFont val="Soberana Sans"/>
      </rPr>
      <t>Aportaciones</t>
    </r>
  </si>
  <si>
    <r>
      <rPr>
        <sz val="7"/>
        <color indexed="8"/>
        <rFont val="Soberana Sans"/>
      </rPr>
      <t>Convenios</t>
    </r>
  </si>
  <si>
    <r>
      <rPr>
        <sz val="7"/>
        <color indexed="8"/>
        <rFont val="Soberana Sans"/>
      </rPr>
      <t>Otras Aplicaciones de Operación</t>
    </r>
  </si>
  <si>
    <r>
      <rPr>
        <b/>
        <sz val="7"/>
        <color indexed="8"/>
        <rFont val="Soberana Sans"/>
      </rPr>
      <t>Flujos Netos de Efectivo por Actividades de Operación</t>
    </r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</si>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</sst>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8">
    <font>
      <sz val="10"/>
      <name val="Arial"/>
    </font>
    <font>
      <sz val="10"/>
      <name val="Arial"/>
    </font>
    <font>
      <sz val="10"/>
      <color indexed="8"/>
      <name val="SansSerif"/>
    </font>
    <font>
      <sz val="9"/>
      <color indexed="8"/>
      <name val="Soberana Sans"/>
    </font>
    <font>
      <b/>
      <sz val="9"/>
      <color indexed="9"/>
      <name val="Soberana Sans"/>
    </font>
    <font>
      <b/>
      <sz val="7"/>
      <color indexed="8"/>
      <name val="Soberana Sans"/>
    </font>
    <font>
      <sz val="7"/>
      <color indexed="8"/>
      <name val="Soberana Sans"/>
    </font>
    <font>
      <sz val="8"/>
      <color indexed="8"/>
      <name val="Soberana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 applyAlignment="1" applyProtection="1">
      <alignment horizontal="left" vertical="top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left" vertical="top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left" vertical="top" wrapText="1"/>
    </xf>
    <xf numFmtId="0" fontId="2" fillId="2" borderId="7" xfId="0" applyFont="1" applyFill="1" applyBorder="1" applyAlignment="1" applyProtection="1">
      <alignment horizontal="left" vertical="top" wrapText="1"/>
    </xf>
    <xf numFmtId="3" fontId="5" fillId="2" borderId="0" xfId="0" applyNumberFormat="1" applyFont="1" applyFill="1" applyBorder="1" applyAlignment="1" applyProtection="1">
      <alignment horizontal="right" vertical="center" wrapText="1"/>
    </xf>
    <xf numFmtId="3" fontId="5" fillId="2" borderId="9" xfId="0" applyNumberFormat="1" applyFont="1" applyFill="1" applyBorder="1" applyAlignment="1" applyProtection="1">
      <alignment horizontal="right" vertical="center" wrapText="1"/>
    </xf>
    <xf numFmtId="0" fontId="2" fillId="2" borderId="8" xfId="0" applyFont="1" applyFill="1" applyBorder="1" applyAlignment="1" applyProtection="1">
      <alignment horizontal="left" vertical="top" wrapText="1"/>
    </xf>
    <xf numFmtId="3" fontId="6" fillId="2" borderId="0" xfId="0" applyNumberFormat="1" applyFont="1" applyFill="1" applyBorder="1" applyAlignment="1" applyProtection="1">
      <alignment horizontal="right" vertical="center" wrapText="1"/>
    </xf>
    <xf numFmtId="3" fontId="6" fillId="2" borderId="9" xfId="0" applyNumberFormat="1" applyFont="1" applyFill="1" applyBorder="1" applyAlignment="1" applyProtection="1">
      <alignment horizontal="right" vertical="center" wrapText="1"/>
    </xf>
    <xf numFmtId="0" fontId="2" fillId="2" borderId="9" xfId="0" applyFont="1" applyFill="1" applyBorder="1" applyAlignment="1" applyProtection="1">
      <alignment horizontal="left" vertical="top" wrapText="1"/>
    </xf>
    <xf numFmtId="3" fontId="0" fillId="0" borderId="0" xfId="0" applyNumberFormat="1"/>
    <xf numFmtId="164" fontId="0" fillId="0" borderId="0" xfId="1" applyFont="1"/>
    <xf numFmtId="43" fontId="0" fillId="0" borderId="0" xfId="0" applyNumberFormat="1"/>
    <xf numFmtId="0" fontId="2" fillId="2" borderId="1" xfId="0" applyFont="1" applyFill="1" applyBorder="1" applyAlignment="1" applyProtection="1">
      <alignment horizontal="left" vertical="top" wrapText="1"/>
    </xf>
    <xf numFmtId="0" fontId="2" fillId="2" borderId="11" xfId="0" applyFont="1" applyFill="1" applyBorder="1" applyAlignment="1" applyProtection="1">
      <alignment vertical="top" wrapText="1"/>
    </xf>
    <xf numFmtId="0" fontId="2" fillId="2" borderId="10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3" fontId="6" fillId="4" borderId="0" xfId="0" applyNumberFormat="1" applyFont="1" applyFill="1" applyBorder="1" applyAlignment="1" applyProtection="1">
      <alignment horizontal="right" vertical="center" wrapText="1"/>
    </xf>
    <xf numFmtId="0" fontId="5" fillId="2" borderId="8" xfId="0" applyFont="1" applyFill="1" applyBorder="1" applyAlignment="1" applyProtection="1">
      <alignment horizontal="left"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 applyProtection="1">
      <alignment horizontal="right" vertical="center" wrapText="1"/>
    </xf>
    <xf numFmtId="3" fontId="5" fillId="2" borderId="9" xfId="0" applyNumberFormat="1" applyFont="1" applyFill="1" applyBorder="1" applyAlignment="1" applyProtection="1">
      <alignment horizontal="right" vertical="center" wrapText="1"/>
    </xf>
    <xf numFmtId="3" fontId="6" fillId="2" borderId="9" xfId="0" applyNumberFormat="1" applyFont="1" applyFill="1" applyBorder="1" applyAlignment="1" applyProtection="1">
      <alignment horizontal="right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figueroa/AppData/Local/Microsoft/Windows/INetCache/Content.Outlook/8ABRZ4XX/Marzo%202024%20Financie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"/>
      <sheetName val="02 ESF"/>
      <sheetName val="01 EA"/>
      <sheetName val="07 EFE"/>
      <sheetName val="03 ECSF"/>
      <sheetName val="04 EVHP"/>
      <sheetName val="05 EAA"/>
      <sheetName val="06 EADOP"/>
      <sheetName val="conciliación"/>
    </sheetNames>
    <sheetDataSet>
      <sheetData sheetId="0">
        <row r="7">
          <cell r="G7">
            <v>45000</v>
          </cell>
        </row>
        <row r="8">
          <cell r="G8">
            <v>628645456.57000005</v>
          </cell>
        </row>
        <row r="9">
          <cell r="G9">
            <v>54450.25</v>
          </cell>
        </row>
        <row r="36">
          <cell r="H36">
            <v>93573.75</v>
          </cell>
        </row>
        <row r="39">
          <cell r="G39">
            <v>-16989578</v>
          </cell>
        </row>
        <row r="40">
          <cell r="G40">
            <v>-1029.44</v>
          </cell>
          <cell r="H40">
            <v>17022038.079999998</v>
          </cell>
        </row>
        <row r="45">
          <cell r="H45">
            <v>863656.55999999994</v>
          </cell>
        </row>
        <row r="56">
          <cell r="H56">
            <v>29205645.98</v>
          </cell>
        </row>
        <row r="62">
          <cell r="H62">
            <v>3278736.86</v>
          </cell>
        </row>
      </sheetData>
      <sheetData sheetId="1">
        <row r="12">
          <cell r="U12">
            <v>-4180573.38</v>
          </cell>
        </row>
        <row r="25">
          <cell r="T25">
            <v>0</v>
          </cell>
        </row>
        <row r="27">
          <cell r="T27">
            <v>-1701352.8400000334</v>
          </cell>
        </row>
        <row r="44">
          <cell r="W44">
            <v>-3688259.650000005</v>
          </cell>
        </row>
      </sheetData>
      <sheetData sheetId="2">
        <row r="6">
          <cell r="G6" t="str">
            <v>Fideicomiso Universidad Marítima y Portuaria de México</v>
          </cell>
        </row>
        <row r="20">
          <cell r="H20">
            <v>101167056.5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1"/>
  <sheetViews>
    <sheetView tabSelected="1" workbookViewId="0">
      <selection activeCell="J23" sqref="J23:J26"/>
    </sheetView>
  </sheetViews>
  <sheetFormatPr baseColWidth="10" defaultColWidth="9.140625" defaultRowHeight="12.75"/>
  <cols>
    <col min="1" max="1" width="3.42578125" customWidth="1"/>
    <col min="2" max="3" width="1.7109375" customWidth="1"/>
    <col min="4" max="4" width="4.140625" customWidth="1"/>
    <col min="5" max="5" width="12.140625" customWidth="1"/>
    <col min="6" max="6" width="4.7109375" customWidth="1"/>
    <col min="7" max="7" width="13.85546875" customWidth="1"/>
    <col min="8" max="8" width="9.7109375" customWidth="1"/>
    <col min="9" max="9" width="3.42578125" customWidth="1"/>
    <col min="10" max="10" width="19.28515625" customWidth="1"/>
    <col min="11" max="13" width="1.7109375" customWidth="1"/>
    <col min="14" max="14" width="19.28515625" customWidth="1"/>
    <col min="15" max="15" width="17.42578125" customWidth="1"/>
    <col min="16" max="16" width="14.28515625" customWidth="1"/>
    <col min="17" max="17" width="6.42578125" customWidth="1"/>
    <col min="18" max="18" width="3.5703125" customWidth="1"/>
    <col min="19" max="19" width="16.140625" customWidth="1"/>
    <col min="20" max="20" width="3.42578125" customWidth="1"/>
    <col min="21" max="21" width="14.85546875" bestFit="1" customWidth="1"/>
    <col min="22" max="22" width="12.42578125" customWidth="1"/>
    <col min="23" max="23" width="15.42578125" bestFit="1" customWidth="1"/>
  </cols>
  <sheetData>
    <row r="1" spans="1:2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.1" customHeight="1">
      <c r="A2" s="1"/>
      <c r="B2" s="1"/>
      <c r="C2" s="1"/>
      <c r="D2" s="1"/>
      <c r="E2" s="1"/>
      <c r="F2" s="1"/>
      <c r="G2" s="34"/>
      <c r="H2" s="34"/>
      <c r="I2" s="34"/>
      <c r="J2" s="34"/>
      <c r="K2" s="34"/>
      <c r="L2" s="34"/>
      <c r="M2" s="34"/>
      <c r="N2" s="34"/>
      <c r="O2" s="34"/>
      <c r="P2" s="34"/>
      <c r="Q2" s="1"/>
      <c r="R2" s="1"/>
      <c r="S2" s="1"/>
      <c r="T2" s="1"/>
    </row>
    <row r="3" spans="1:20" ht="11.1" customHeight="1">
      <c r="A3" s="1"/>
      <c r="B3" s="1"/>
      <c r="C3" s="1"/>
      <c r="D3" s="1"/>
      <c r="E3" s="1"/>
      <c r="F3" s="1"/>
      <c r="G3" s="34" t="s">
        <v>0</v>
      </c>
      <c r="H3" s="34"/>
      <c r="I3" s="34"/>
      <c r="J3" s="34"/>
      <c r="K3" s="34"/>
      <c r="L3" s="34"/>
      <c r="M3" s="34"/>
      <c r="N3" s="34"/>
      <c r="O3" s="34"/>
      <c r="P3" s="34"/>
      <c r="Q3" s="1"/>
      <c r="R3" s="1"/>
      <c r="S3" s="1"/>
      <c r="T3" s="1"/>
    </row>
    <row r="4" spans="1:20" ht="11.1" customHeight="1">
      <c r="A4" s="1"/>
      <c r="B4" s="1"/>
      <c r="C4" s="1"/>
      <c r="D4" s="1"/>
      <c r="E4" s="1"/>
      <c r="F4" s="1"/>
      <c r="G4" s="34" t="s">
        <v>1</v>
      </c>
      <c r="H4" s="34"/>
      <c r="I4" s="34"/>
      <c r="J4" s="34"/>
      <c r="K4" s="34"/>
      <c r="L4" s="34"/>
      <c r="M4" s="34"/>
      <c r="N4" s="34"/>
      <c r="O4" s="34"/>
      <c r="P4" s="34"/>
      <c r="Q4" s="1"/>
      <c r="R4" s="1"/>
      <c r="S4" s="1"/>
      <c r="T4" s="1"/>
    </row>
    <row r="5" spans="1:20" ht="11.1" customHeight="1">
      <c r="A5" s="1"/>
      <c r="B5" s="1"/>
      <c r="C5" s="1"/>
      <c r="D5" s="1"/>
      <c r="E5" s="1"/>
      <c r="F5" s="1"/>
      <c r="G5" s="34" t="s">
        <v>2</v>
      </c>
      <c r="H5" s="34"/>
      <c r="I5" s="34"/>
      <c r="J5" s="34"/>
      <c r="K5" s="34"/>
      <c r="L5" s="34"/>
      <c r="M5" s="34"/>
      <c r="N5" s="34"/>
      <c r="O5" s="34"/>
      <c r="P5" s="34"/>
      <c r="Q5" s="1"/>
      <c r="R5" s="1"/>
      <c r="S5" s="1"/>
      <c r="T5" s="1"/>
    </row>
    <row r="6" spans="1:20" ht="11.1" customHeight="1">
      <c r="A6" s="1"/>
      <c r="B6" s="1"/>
      <c r="C6" s="1"/>
      <c r="D6" s="1"/>
      <c r="E6" s="35" t="s">
        <v>3</v>
      </c>
      <c r="F6" s="35"/>
      <c r="G6" s="36" t="str">
        <f>+'[1]01 EA'!G6:O6</f>
        <v>Fideicomiso Universidad Marítima y Portuaria de México</v>
      </c>
      <c r="H6" s="36"/>
      <c r="I6" s="36"/>
      <c r="J6" s="36"/>
      <c r="K6" s="36"/>
      <c r="L6" s="36"/>
      <c r="M6" s="36"/>
      <c r="N6" s="36"/>
      <c r="O6" s="36"/>
      <c r="P6" s="36"/>
      <c r="Q6" s="1"/>
      <c r="R6" s="1"/>
      <c r="S6" s="1"/>
      <c r="T6" s="1"/>
    </row>
    <row r="7" spans="1:20" ht="8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4.1" customHeight="1">
      <c r="A8" s="1"/>
      <c r="B8" s="30" t="s">
        <v>4</v>
      </c>
      <c r="C8" s="30"/>
      <c r="D8" s="30"/>
      <c r="E8" s="30"/>
      <c r="F8" s="30"/>
      <c r="G8" s="30"/>
      <c r="H8" s="31">
        <v>2024</v>
      </c>
      <c r="I8" s="31"/>
      <c r="J8" s="2">
        <v>2023</v>
      </c>
      <c r="K8" s="3"/>
      <c r="L8" s="31" t="s">
        <v>4</v>
      </c>
      <c r="M8" s="31"/>
      <c r="N8" s="31"/>
      <c r="O8" s="31"/>
      <c r="P8" s="31">
        <f>+H8</f>
        <v>2024</v>
      </c>
      <c r="Q8" s="31"/>
      <c r="R8" s="31"/>
      <c r="S8" s="4">
        <v>2023</v>
      </c>
      <c r="T8" s="1"/>
    </row>
    <row r="9" spans="1:20" ht="23.1" customHeight="1">
      <c r="A9" s="1"/>
      <c r="B9" s="32" t="s">
        <v>5</v>
      </c>
      <c r="C9" s="32"/>
      <c r="D9" s="32"/>
      <c r="E9" s="32"/>
      <c r="F9" s="32"/>
      <c r="G9" s="32"/>
      <c r="H9" s="5"/>
      <c r="I9" s="5"/>
      <c r="J9" s="5"/>
      <c r="K9" s="5"/>
      <c r="L9" s="33" t="s">
        <v>6</v>
      </c>
      <c r="M9" s="33"/>
      <c r="N9" s="33"/>
      <c r="O9" s="33"/>
      <c r="P9" s="5"/>
      <c r="Q9" s="5"/>
      <c r="R9" s="5"/>
      <c r="S9" s="6"/>
      <c r="T9" s="1"/>
    </row>
    <row r="10" spans="1:20" ht="23.1" customHeight="1">
      <c r="A10" s="1"/>
      <c r="B10" s="23" t="s">
        <v>7</v>
      </c>
      <c r="C10" s="23"/>
      <c r="D10" s="23"/>
      <c r="E10" s="23"/>
      <c r="F10" s="23"/>
      <c r="G10" s="23"/>
      <c r="H10" s="26">
        <f>SUM(H11:I27)</f>
        <v>118157663.94</v>
      </c>
      <c r="I10" s="26"/>
      <c r="J10" s="7">
        <f>SUM(J11:J27)</f>
        <v>502228271</v>
      </c>
      <c r="K10" s="1"/>
      <c r="L10" s="25" t="s">
        <v>7</v>
      </c>
      <c r="M10" s="25"/>
      <c r="N10" s="25"/>
      <c r="O10" s="25"/>
      <c r="P10" s="26">
        <f>SUM(P11:R21)</f>
        <v>1701352.8400000334</v>
      </c>
      <c r="Q10" s="26"/>
      <c r="R10" s="26"/>
      <c r="S10" s="8">
        <f>SUM(S11:S13)</f>
        <v>11856827</v>
      </c>
      <c r="T10" s="1"/>
    </row>
    <row r="11" spans="1:20" ht="18" customHeight="1">
      <c r="A11" s="1"/>
      <c r="B11" s="9"/>
      <c r="C11" s="20" t="s">
        <v>8</v>
      </c>
      <c r="D11" s="20"/>
      <c r="E11" s="20"/>
      <c r="F11" s="20"/>
      <c r="G11" s="20"/>
      <c r="H11" s="22">
        <v>0</v>
      </c>
      <c r="I11" s="22"/>
      <c r="J11" s="10">
        <v>0</v>
      </c>
      <c r="K11" s="1"/>
      <c r="L11" s="1"/>
      <c r="M11" s="20" t="s">
        <v>9</v>
      </c>
      <c r="N11" s="20"/>
      <c r="O11" s="20"/>
      <c r="P11" s="29">
        <f>+'[1]02 ESF'!T25*-1</f>
        <v>0</v>
      </c>
      <c r="Q11" s="29"/>
      <c r="R11" s="29"/>
      <c r="S11" s="11">
        <v>0</v>
      </c>
      <c r="T11" s="1"/>
    </row>
    <row r="12" spans="1:20" ht="18" customHeight="1">
      <c r="A12" s="1"/>
      <c r="B12" s="9"/>
      <c r="C12" s="20" t="s">
        <v>10</v>
      </c>
      <c r="D12" s="20"/>
      <c r="E12" s="20"/>
      <c r="F12" s="20"/>
      <c r="G12" s="20"/>
      <c r="H12" s="22">
        <v>0</v>
      </c>
      <c r="I12" s="22"/>
      <c r="J12" s="10">
        <v>0</v>
      </c>
      <c r="K12" s="1"/>
      <c r="L12" s="1"/>
      <c r="M12" s="20" t="s">
        <v>11</v>
      </c>
      <c r="N12" s="20"/>
      <c r="O12" s="20"/>
      <c r="P12" s="22">
        <v>0</v>
      </c>
      <c r="Q12" s="22"/>
      <c r="R12" s="22"/>
      <c r="S12" s="11">
        <v>0</v>
      </c>
      <c r="T12" s="1"/>
    </row>
    <row r="13" spans="1:20" ht="18" customHeight="1">
      <c r="A13" s="1"/>
      <c r="B13" s="9"/>
      <c r="C13" s="20" t="s">
        <v>12</v>
      </c>
      <c r="D13" s="20"/>
      <c r="E13" s="20"/>
      <c r="F13" s="20"/>
      <c r="G13" s="20"/>
      <c r="H13" s="22">
        <v>0</v>
      </c>
      <c r="I13" s="22"/>
      <c r="J13" s="10">
        <v>0</v>
      </c>
      <c r="K13" s="1"/>
      <c r="L13" s="1"/>
      <c r="M13" s="20" t="s">
        <v>13</v>
      </c>
      <c r="N13" s="20"/>
      <c r="O13" s="20"/>
      <c r="P13" s="22">
        <f>(+'[1]02 ESF'!T27*-1)</f>
        <v>1701352.8400000334</v>
      </c>
      <c r="Q13" s="22"/>
      <c r="R13" s="22"/>
      <c r="S13" s="11">
        <v>11856827</v>
      </c>
      <c r="T13" s="1"/>
    </row>
    <row r="14" spans="1:20" ht="18" customHeight="1">
      <c r="A14" s="1"/>
      <c r="B14" s="9"/>
      <c r="C14" s="20" t="s">
        <v>14</v>
      </c>
      <c r="D14" s="20"/>
      <c r="E14" s="20"/>
      <c r="F14" s="20"/>
      <c r="G14" s="20"/>
      <c r="H14" s="22">
        <v>0</v>
      </c>
      <c r="I14" s="22"/>
      <c r="J14" s="10">
        <v>0</v>
      </c>
      <c r="K14" s="1"/>
      <c r="L14" s="25" t="s">
        <v>15</v>
      </c>
      <c r="M14" s="25"/>
      <c r="N14" s="25"/>
      <c r="O14" s="25"/>
      <c r="P14" s="26">
        <v>0</v>
      </c>
      <c r="Q14" s="26"/>
      <c r="R14" s="26"/>
      <c r="S14" s="27">
        <f>SUM(S16:S21)</f>
        <v>0</v>
      </c>
      <c r="T14" s="1"/>
    </row>
    <row r="15" spans="1:20" ht="5.0999999999999996" customHeight="1">
      <c r="A15" s="1"/>
      <c r="B15" s="9"/>
      <c r="C15" s="20" t="s">
        <v>16</v>
      </c>
      <c r="D15" s="20"/>
      <c r="E15" s="20"/>
      <c r="F15" s="20"/>
      <c r="G15" s="20"/>
      <c r="H15" s="22">
        <v>0</v>
      </c>
      <c r="I15" s="22"/>
      <c r="J15" s="22">
        <v>0</v>
      </c>
      <c r="K15" s="1"/>
      <c r="L15" s="25"/>
      <c r="M15" s="25"/>
      <c r="N15" s="25"/>
      <c r="O15" s="25"/>
      <c r="P15" s="26"/>
      <c r="Q15" s="26"/>
      <c r="R15" s="26"/>
      <c r="S15" s="27"/>
      <c r="T15" s="1"/>
    </row>
    <row r="16" spans="1:20" ht="12.95" customHeight="1">
      <c r="A16" s="1"/>
      <c r="B16" s="9"/>
      <c r="C16" s="20"/>
      <c r="D16" s="20"/>
      <c r="E16" s="20"/>
      <c r="F16" s="20"/>
      <c r="G16" s="20"/>
      <c r="H16" s="22"/>
      <c r="I16" s="22"/>
      <c r="J16" s="22"/>
      <c r="K16" s="1"/>
      <c r="L16" s="1"/>
      <c r="M16" s="20" t="s">
        <v>9</v>
      </c>
      <c r="N16" s="20"/>
      <c r="O16" s="20"/>
      <c r="P16" s="22">
        <v>0</v>
      </c>
      <c r="Q16" s="22"/>
      <c r="R16" s="22"/>
      <c r="S16" s="28">
        <v>0</v>
      </c>
      <c r="T16" s="1"/>
    </row>
    <row r="17" spans="1:20" ht="5.0999999999999996" customHeight="1">
      <c r="A17" s="1"/>
      <c r="B17" s="9"/>
      <c r="C17" s="20" t="s">
        <v>17</v>
      </c>
      <c r="D17" s="20"/>
      <c r="E17" s="20"/>
      <c r="F17" s="20"/>
      <c r="G17" s="20"/>
      <c r="H17" s="22">
        <v>0</v>
      </c>
      <c r="I17" s="22"/>
      <c r="J17" s="22">
        <v>0</v>
      </c>
      <c r="K17" s="1"/>
      <c r="L17" s="1"/>
      <c r="M17" s="20"/>
      <c r="N17" s="20"/>
      <c r="O17" s="20"/>
      <c r="P17" s="22"/>
      <c r="Q17" s="22"/>
      <c r="R17" s="22"/>
      <c r="S17" s="28"/>
      <c r="T17" s="1"/>
    </row>
    <row r="18" spans="1:20" ht="12.95" customHeight="1">
      <c r="A18" s="1"/>
      <c r="B18" s="9"/>
      <c r="C18" s="20"/>
      <c r="D18" s="20"/>
      <c r="E18" s="20"/>
      <c r="F18" s="20"/>
      <c r="G18" s="20"/>
      <c r="H18" s="22"/>
      <c r="I18" s="22"/>
      <c r="J18" s="22"/>
      <c r="K18" s="1"/>
      <c r="L18" s="1"/>
      <c r="M18" s="20" t="s">
        <v>11</v>
      </c>
      <c r="N18" s="20"/>
      <c r="O18" s="20"/>
      <c r="P18" s="22">
        <v>0</v>
      </c>
      <c r="Q18" s="22"/>
      <c r="R18" s="22"/>
      <c r="S18" s="28">
        <v>0</v>
      </c>
      <c r="T18" s="1"/>
    </row>
    <row r="19" spans="1:20" ht="5.0999999999999996" customHeight="1">
      <c r="A19" s="1"/>
      <c r="B19" s="9"/>
      <c r="C19" s="20" t="s">
        <v>18</v>
      </c>
      <c r="D19" s="20"/>
      <c r="E19" s="20"/>
      <c r="F19" s="20"/>
      <c r="G19" s="20"/>
      <c r="H19" s="22">
        <f>+'[1]01 EA'!H20:I20</f>
        <v>101167056.5</v>
      </c>
      <c r="I19" s="22"/>
      <c r="J19" s="22">
        <v>404011867</v>
      </c>
      <c r="K19" s="1"/>
      <c r="L19" s="1"/>
      <c r="M19" s="20"/>
      <c r="N19" s="20"/>
      <c r="O19" s="20"/>
      <c r="P19" s="22"/>
      <c r="Q19" s="22"/>
      <c r="R19" s="22"/>
      <c r="S19" s="28"/>
      <c r="T19" s="1"/>
    </row>
    <row r="20" spans="1:20" ht="12.95" customHeight="1">
      <c r="A20" s="1"/>
      <c r="B20" s="9"/>
      <c r="C20" s="20"/>
      <c r="D20" s="20"/>
      <c r="E20" s="20"/>
      <c r="F20" s="20"/>
      <c r="G20" s="20"/>
      <c r="H20" s="22"/>
      <c r="I20" s="22"/>
      <c r="J20" s="22"/>
      <c r="K20" s="1"/>
      <c r="L20" s="1"/>
      <c r="M20" s="20" t="s">
        <v>19</v>
      </c>
      <c r="N20" s="20"/>
      <c r="O20" s="20"/>
      <c r="P20" s="22">
        <v>0</v>
      </c>
      <c r="Q20" s="22"/>
      <c r="R20" s="22"/>
      <c r="S20" s="28">
        <v>0</v>
      </c>
      <c r="T20" s="1"/>
    </row>
    <row r="21" spans="1:20" ht="5.0999999999999996" customHeight="1">
      <c r="A21" s="1"/>
      <c r="B21" s="9"/>
      <c r="C21" s="1"/>
      <c r="D21" s="1"/>
      <c r="E21" s="1"/>
      <c r="F21" s="1"/>
      <c r="G21" s="1"/>
      <c r="H21" s="1"/>
      <c r="I21" s="1"/>
      <c r="J21" s="1"/>
      <c r="K21" s="1"/>
      <c r="L21" s="1"/>
      <c r="M21" s="20"/>
      <c r="N21" s="20"/>
      <c r="O21" s="20"/>
      <c r="P21" s="22"/>
      <c r="Q21" s="22"/>
      <c r="R21" s="22"/>
      <c r="S21" s="28"/>
      <c r="T21" s="1"/>
    </row>
    <row r="22" spans="1:20" ht="12.95" customHeight="1">
      <c r="A22" s="1"/>
      <c r="B22" s="9"/>
      <c r="C22" s="1"/>
      <c r="D22" s="1"/>
      <c r="E22" s="1"/>
      <c r="F22" s="1"/>
      <c r="G22" s="1"/>
      <c r="H22" s="1"/>
      <c r="I22" s="1"/>
      <c r="J22" s="1"/>
      <c r="K22" s="1"/>
      <c r="L22" s="25" t="s">
        <v>20</v>
      </c>
      <c r="M22" s="25"/>
      <c r="N22" s="25"/>
      <c r="O22" s="25"/>
      <c r="P22" s="26">
        <f>+P10</f>
        <v>1701352.8400000334</v>
      </c>
      <c r="Q22" s="26"/>
      <c r="R22" s="26"/>
      <c r="S22" s="27">
        <f>+S10</f>
        <v>11856827</v>
      </c>
      <c r="T22" s="1"/>
    </row>
    <row r="23" spans="1:20" ht="9.9499999999999993" customHeight="1">
      <c r="A23" s="1"/>
      <c r="B23" s="9"/>
      <c r="C23" s="20" t="s">
        <v>21</v>
      </c>
      <c r="D23" s="20"/>
      <c r="E23" s="20"/>
      <c r="F23" s="20"/>
      <c r="G23" s="20"/>
      <c r="H23" s="22">
        <v>0</v>
      </c>
      <c r="I23" s="22"/>
      <c r="J23" s="22">
        <v>0</v>
      </c>
      <c r="K23" s="1"/>
      <c r="L23" s="25"/>
      <c r="M23" s="25"/>
      <c r="N23" s="25"/>
      <c r="O23" s="25"/>
      <c r="P23" s="26"/>
      <c r="Q23" s="26"/>
      <c r="R23" s="26"/>
      <c r="S23" s="27"/>
      <c r="T23" s="1"/>
    </row>
    <row r="24" spans="1:20" ht="8.1" customHeight="1">
      <c r="A24" s="1"/>
      <c r="B24" s="9"/>
      <c r="C24" s="20"/>
      <c r="D24" s="20"/>
      <c r="E24" s="20"/>
      <c r="F24" s="20"/>
      <c r="G24" s="20"/>
      <c r="H24" s="22"/>
      <c r="I24" s="22"/>
      <c r="J24" s="22"/>
      <c r="K24" s="1"/>
      <c r="L24" s="25" t="s">
        <v>22</v>
      </c>
      <c r="M24" s="25"/>
      <c r="N24" s="25"/>
      <c r="O24" s="25"/>
      <c r="P24" s="1"/>
      <c r="Q24" s="1"/>
      <c r="R24" s="1"/>
      <c r="S24" s="12"/>
      <c r="T24" s="1"/>
    </row>
    <row r="25" spans="1:20" ht="15" customHeight="1">
      <c r="A25" s="1"/>
      <c r="B25" s="9"/>
      <c r="C25" s="20" t="s">
        <v>23</v>
      </c>
      <c r="D25" s="20"/>
      <c r="E25" s="20"/>
      <c r="F25" s="20"/>
      <c r="G25" s="20"/>
      <c r="H25" s="22">
        <f>+[1]Balanza!G39*-1</f>
        <v>16989578</v>
      </c>
      <c r="I25" s="22"/>
      <c r="J25" s="22">
        <v>98211705</v>
      </c>
      <c r="K25" s="1"/>
      <c r="L25" s="25"/>
      <c r="M25" s="25"/>
      <c r="N25" s="25"/>
      <c r="O25" s="25"/>
      <c r="P25" s="1"/>
      <c r="Q25" s="1"/>
      <c r="R25" s="1"/>
      <c r="S25" s="12"/>
      <c r="T25" s="1"/>
    </row>
    <row r="26" spans="1:20" ht="3" customHeight="1">
      <c r="A26" s="1"/>
      <c r="B26" s="9"/>
      <c r="C26" s="20"/>
      <c r="D26" s="20"/>
      <c r="E26" s="20"/>
      <c r="F26" s="20"/>
      <c r="G26" s="20"/>
      <c r="H26" s="22"/>
      <c r="I26" s="22"/>
      <c r="J26" s="22"/>
      <c r="K26" s="1"/>
      <c r="L26" s="25" t="s">
        <v>7</v>
      </c>
      <c r="M26" s="25"/>
      <c r="N26" s="25"/>
      <c r="O26" s="25"/>
      <c r="P26" s="26">
        <f>+P30+P32</f>
        <v>0</v>
      </c>
      <c r="Q26" s="26"/>
      <c r="R26" s="26"/>
      <c r="S26" s="27">
        <f>SUM(S29:S35)</f>
        <v>1544869</v>
      </c>
      <c r="T26" s="1"/>
    </row>
    <row r="27" spans="1:20" ht="18" customHeight="1">
      <c r="A27" s="1"/>
      <c r="B27" s="9"/>
      <c r="C27" s="20" t="s">
        <v>24</v>
      </c>
      <c r="D27" s="20"/>
      <c r="E27" s="20"/>
      <c r="F27" s="20"/>
      <c r="G27" s="20"/>
      <c r="H27" s="22">
        <f>+[1]Balanza!G40*-1</f>
        <v>1029.44</v>
      </c>
      <c r="I27" s="22"/>
      <c r="J27" s="10">
        <v>4699</v>
      </c>
      <c r="K27" s="1"/>
      <c r="L27" s="25"/>
      <c r="M27" s="25"/>
      <c r="N27" s="25"/>
      <c r="O27" s="25"/>
      <c r="P27" s="26"/>
      <c r="Q27" s="26"/>
      <c r="R27" s="26"/>
      <c r="S27" s="27"/>
      <c r="T27" s="1"/>
    </row>
    <row r="28" spans="1:20" ht="2.1" customHeight="1">
      <c r="A28" s="1"/>
      <c r="B28" s="23" t="s">
        <v>15</v>
      </c>
      <c r="C28" s="23"/>
      <c r="D28" s="23"/>
      <c r="E28" s="23"/>
      <c r="F28" s="23"/>
      <c r="G28" s="23"/>
      <c r="H28" s="26">
        <f>SUM(H31:I58)</f>
        <v>46189504.099999994</v>
      </c>
      <c r="I28" s="26"/>
      <c r="J28" s="26">
        <f>SUM(J31:J58)</f>
        <v>346871283</v>
      </c>
      <c r="K28" s="1"/>
      <c r="L28" s="25"/>
      <c r="M28" s="25"/>
      <c r="N28" s="25"/>
      <c r="O28" s="25"/>
      <c r="P28" s="26"/>
      <c r="Q28" s="26"/>
      <c r="R28" s="26"/>
      <c r="S28" s="27"/>
      <c r="T28" s="1"/>
    </row>
    <row r="29" spans="1:20" ht="18" customHeight="1">
      <c r="A29" s="1"/>
      <c r="B29" s="23"/>
      <c r="C29" s="23"/>
      <c r="D29" s="23"/>
      <c r="E29" s="23"/>
      <c r="F29" s="23"/>
      <c r="G29" s="23"/>
      <c r="H29" s="26"/>
      <c r="I29" s="26"/>
      <c r="J29" s="26"/>
      <c r="K29" s="1"/>
      <c r="L29" s="1"/>
      <c r="M29" s="20" t="s">
        <v>25</v>
      </c>
      <c r="N29" s="20"/>
      <c r="O29" s="20"/>
      <c r="P29" s="22">
        <v>0</v>
      </c>
      <c r="Q29" s="22"/>
      <c r="R29" s="22"/>
      <c r="S29" s="11">
        <v>0</v>
      </c>
      <c r="T29" s="1"/>
    </row>
    <row r="30" spans="1:20" ht="3" customHeight="1">
      <c r="A30" s="1"/>
      <c r="B30" s="23"/>
      <c r="C30" s="23"/>
      <c r="D30" s="23"/>
      <c r="E30" s="23"/>
      <c r="F30" s="23"/>
      <c r="G30" s="23"/>
      <c r="H30" s="26"/>
      <c r="I30" s="26"/>
      <c r="J30" s="26"/>
      <c r="K30" s="1"/>
      <c r="L30" s="1"/>
      <c r="M30" s="1"/>
      <c r="N30" s="20" t="s">
        <v>26</v>
      </c>
      <c r="O30" s="20"/>
      <c r="P30" s="22">
        <v>0</v>
      </c>
      <c r="Q30" s="22"/>
      <c r="R30" s="22"/>
      <c r="S30" s="28">
        <v>0</v>
      </c>
      <c r="T30" s="1"/>
    </row>
    <row r="31" spans="1:20" ht="15" customHeight="1">
      <c r="A31" s="1"/>
      <c r="B31" s="9"/>
      <c r="C31" s="20" t="s">
        <v>27</v>
      </c>
      <c r="D31" s="20"/>
      <c r="E31" s="20"/>
      <c r="F31" s="20"/>
      <c r="G31" s="20"/>
      <c r="H31" s="22">
        <f>+[1]Balanza!H40</f>
        <v>17022038.079999998</v>
      </c>
      <c r="I31" s="22"/>
      <c r="J31" s="22">
        <v>87612505</v>
      </c>
      <c r="K31" s="1"/>
      <c r="L31" s="1"/>
      <c r="M31" s="1"/>
      <c r="N31" s="20"/>
      <c r="O31" s="20"/>
      <c r="P31" s="22"/>
      <c r="Q31" s="22"/>
      <c r="R31" s="22"/>
      <c r="S31" s="28"/>
      <c r="T31" s="1"/>
    </row>
    <row r="32" spans="1:20" ht="3" customHeight="1">
      <c r="A32" s="1"/>
      <c r="B32" s="9"/>
      <c r="C32" s="20"/>
      <c r="D32" s="20"/>
      <c r="E32" s="20"/>
      <c r="F32" s="20"/>
      <c r="G32" s="20"/>
      <c r="H32" s="22"/>
      <c r="I32" s="22"/>
      <c r="J32" s="22"/>
      <c r="K32" s="1"/>
      <c r="L32" s="1"/>
      <c r="M32" s="1"/>
      <c r="N32" s="20" t="s">
        <v>28</v>
      </c>
      <c r="O32" s="20"/>
      <c r="P32" s="22">
        <v>0</v>
      </c>
      <c r="Q32" s="22"/>
      <c r="R32" s="22"/>
      <c r="S32" s="28">
        <v>0</v>
      </c>
      <c r="T32" s="1"/>
    </row>
    <row r="33" spans="1:20" ht="15" customHeight="1">
      <c r="A33" s="1"/>
      <c r="B33" s="9"/>
      <c r="C33" s="20" t="s">
        <v>29</v>
      </c>
      <c r="D33" s="20"/>
      <c r="E33" s="20"/>
      <c r="F33" s="20"/>
      <c r="G33" s="20"/>
      <c r="H33" s="22">
        <f>+[1]Balanza!H45</f>
        <v>863656.55999999994</v>
      </c>
      <c r="I33" s="22"/>
      <c r="J33" s="22">
        <v>7726744</v>
      </c>
      <c r="K33" s="1"/>
      <c r="L33" s="1"/>
      <c r="M33" s="1"/>
      <c r="N33" s="20"/>
      <c r="O33" s="20"/>
      <c r="P33" s="22"/>
      <c r="Q33" s="22"/>
      <c r="R33" s="22"/>
      <c r="S33" s="28"/>
      <c r="T33" s="1"/>
    </row>
    <row r="34" spans="1:20" ht="3" customHeight="1">
      <c r="A34" s="1"/>
      <c r="B34" s="9"/>
      <c r="C34" s="20"/>
      <c r="D34" s="20"/>
      <c r="E34" s="20"/>
      <c r="F34" s="20"/>
      <c r="G34" s="20"/>
      <c r="H34" s="22"/>
      <c r="I34" s="22"/>
      <c r="J34" s="22"/>
      <c r="K34" s="1"/>
      <c r="L34" s="1"/>
      <c r="M34" s="20" t="s">
        <v>30</v>
      </c>
      <c r="N34" s="20"/>
      <c r="O34" s="20"/>
      <c r="P34" s="22">
        <v>168758685</v>
      </c>
      <c r="Q34" s="22"/>
      <c r="R34" s="22"/>
      <c r="S34" s="28">
        <v>1544869</v>
      </c>
      <c r="T34" s="1"/>
    </row>
    <row r="35" spans="1:20" ht="15" customHeight="1">
      <c r="A35" s="1"/>
      <c r="B35" s="9"/>
      <c r="C35" s="20" t="s">
        <v>31</v>
      </c>
      <c r="D35" s="20"/>
      <c r="E35" s="20"/>
      <c r="F35" s="20"/>
      <c r="G35" s="20"/>
      <c r="H35" s="22">
        <f>+[1]Balanza!H56</f>
        <v>29205645.98</v>
      </c>
      <c r="I35" s="22"/>
      <c r="J35" s="22">
        <v>225717530</v>
      </c>
      <c r="K35" s="1"/>
      <c r="L35" s="1"/>
      <c r="M35" s="20"/>
      <c r="N35" s="20"/>
      <c r="O35" s="20"/>
      <c r="P35" s="22"/>
      <c r="Q35" s="22"/>
      <c r="R35" s="22"/>
      <c r="S35" s="28"/>
      <c r="T35" s="1"/>
    </row>
    <row r="36" spans="1:20" ht="3" customHeight="1">
      <c r="A36" s="1"/>
      <c r="B36" s="9"/>
      <c r="C36" s="20"/>
      <c r="D36" s="20"/>
      <c r="E36" s="20"/>
      <c r="F36" s="20"/>
      <c r="G36" s="20"/>
      <c r="H36" s="22"/>
      <c r="I36" s="22"/>
      <c r="J36" s="22"/>
      <c r="K36" s="1"/>
      <c r="L36" s="25" t="s">
        <v>15</v>
      </c>
      <c r="M36" s="25"/>
      <c r="N36" s="25"/>
      <c r="O36" s="25"/>
      <c r="P36" s="26">
        <f>SUM(P39:R46)</f>
        <v>3594685.900000005</v>
      </c>
      <c r="Q36" s="26"/>
      <c r="R36" s="26"/>
      <c r="S36" s="27">
        <f>SUM(S39:S46)</f>
        <v>0</v>
      </c>
      <c r="T36" s="1"/>
    </row>
    <row r="37" spans="1:20" ht="18" customHeight="1">
      <c r="A37" s="1"/>
      <c r="B37" s="9"/>
      <c r="C37" s="20" t="s">
        <v>32</v>
      </c>
      <c r="D37" s="20"/>
      <c r="E37" s="20"/>
      <c r="F37" s="20"/>
      <c r="G37" s="20"/>
      <c r="H37" s="22">
        <v>0</v>
      </c>
      <c r="I37" s="22"/>
      <c r="J37" s="10">
        <v>0</v>
      </c>
      <c r="K37" s="1"/>
      <c r="L37" s="25"/>
      <c r="M37" s="25"/>
      <c r="N37" s="25"/>
      <c r="O37" s="25"/>
      <c r="P37" s="26"/>
      <c r="Q37" s="26"/>
      <c r="R37" s="26"/>
      <c r="S37" s="27"/>
      <c r="T37" s="1"/>
    </row>
    <row r="38" spans="1:20" ht="2.1" customHeight="1">
      <c r="A38" s="1"/>
      <c r="B38" s="9"/>
      <c r="C38" s="20" t="s">
        <v>33</v>
      </c>
      <c r="D38" s="20"/>
      <c r="E38" s="20"/>
      <c r="F38" s="20"/>
      <c r="G38" s="20"/>
      <c r="H38" s="22">
        <v>0</v>
      </c>
      <c r="I38" s="22"/>
      <c r="J38" s="22">
        <v>0</v>
      </c>
      <c r="K38" s="1"/>
      <c r="L38" s="25"/>
      <c r="M38" s="25"/>
      <c r="N38" s="25"/>
      <c r="O38" s="25"/>
      <c r="P38" s="26"/>
      <c r="Q38" s="26"/>
      <c r="R38" s="26"/>
      <c r="S38" s="27"/>
      <c r="T38" s="1"/>
    </row>
    <row r="39" spans="1:20" ht="15.95" customHeight="1">
      <c r="A39" s="1"/>
      <c r="B39" s="9"/>
      <c r="C39" s="20"/>
      <c r="D39" s="20"/>
      <c r="E39" s="20"/>
      <c r="F39" s="20"/>
      <c r="G39" s="20"/>
      <c r="H39" s="22"/>
      <c r="I39" s="22"/>
      <c r="J39" s="22"/>
      <c r="K39" s="1"/>
      <c r="L39" s="1"/>
      <c r="M39" s="20" t="s">
        <v>34</v>
      </c>
      <c r="N39" s="20"/>
      <c r="O39" s="20"/>
      <c r="P39" s="22">
        <v>0</v>
      </c>
      <c r="Q39" s="22"/>
      <c r="R39" s="22"/>
      <c r="S39" s="28">
        <v>0</v>
      </c>
      <c r="T39" s="1"/>
    </row>
    <row r="40" spans="1:20" ht="2.1" customHeight="1">
      <c r="A40" s="1"/>
      <c r="B40" s="9"/>
      <c r="C40" s="20" t="s">
        <v>35</v>
      </c>
      <c r="D40" s="20"/>
      <c r="E40" s="20"/>
      <c r="F40" s="20"/>
      <c r="G40" s="20"/>
      <c r="H40" s="22">
        <v>0</v>
      </c>
      <c r="I40" s="22"/>
      <c r="J40" s="22">
        <v>0</v>
      </c>
      <c r="K40" s="1"/>
      <c r="L40" s="1"/>
      <c r="M40" s="20"/>
      <c r="N40" s="20"/>
      <c r="O40" s="20"/>
      <c r="P40" s="22"/>
      <c r="Q40" s="22"/>
      <c r="R40" s="22"/>
      <c r="S40" s="28"/>
      <c r="T40" s="1"/>
    </row>
    <row r="41" spans="1:20" ht="15.95" customHeight="1">
      <c r="A41" s="1"/>
      <c r="B41" s="9"/>
      <c r="C41" s="20"/>
      <c r="D41" s="20"/>
      <c r="E41" s="20"/>
      <c r="F41" s="20"/>
      <c r="G41" s="20"/>
      <c r="H41" s="22"/>
      <c r="I41" s="22"/>
      <c r="J41" s="22"/>
      <c r="K41" s="1"/>
      <c r="L41" s="1"/>
      <c r="M41" s="1"/>
      <c r="N41" s="20" t="s">
        <v>36</v>
      </c>
      <c r="O41" s="20"/>
      <c r="P41" s="22">
        <v>0</v>
      </c>
      <c r="Q41" s="22"/>
      <c r="R41" s="22"/>
      <c r="S41" s="28">
        <v>0</v>
      </c>
      <c r="T41" s="1"/>
    </row>
    <row r="42" spans="1:20" ht="2.1" customHeight="1">
      <c r="A42" s="1"/>
      <c r="B42" s="9"/>
      <c r="C42" s="20" t="s">
        <v>37</v>
      </c>
      <c r="D42" s="20"/>
      <c r="E42" s="20"/>
      <c r="F42" s="20"/>
      <c r="G42" s="20"/>
      <c r="H42" s="22">
        <v>0</v>
      </c>
      <c r="I42" s="22"/>
      <c r="J42" s="22">
        <v>0</v>
      </c>
      <c r="K42" s="1"/>
      <c r="L42" s="1"/>
      <c r="M42" s="1"/>
      <c r="N42" s="20"/>
      <c r="O42" s="20"/>
      <c r="P42" s="22"/>
      <c r="Q42" s="22"/>
      <c r="R42" s="22"/>
      <c r="S42" s="28"/>
      <c r="T42" s="1"/>
    </row>
    <row r="43" spans="1:20" ht="15.95" customHeight="1">
      <c r="A43" s="1"/>
      <c r="B43" s="9"/>
      <c r="C43" s="20"/>
      <c r="D43" s="20"/>
      <c r="E43" s="20"/>
      <c r="F43" s="20"/>
      <c r="G43" s="20"/>
      <c r="H43" s="22"/>
      <c r="I43" s="22"/>
      <c r="J43" s="22"/>
      <c r="K43" s="1"/>
      <c r="L43" s="1"/>
      <c r="M43" s="1"/>
      <c r="N43" s="20" t="s">
        <v>28</v>
      </c>
      <c r="O43" s="20"/>
      <c r="P43" s="22">
        <v>0</v>
      </c>
      <c r="Q43" s="22"/>
      <c r="R43" s="22"/>
      <c r="S43" s="28">
        <v>0</v>
      </c>
      <c r="T43" s="1"/>
    </row>
    <row r="44" spans="1:20" ht="2.1" customHeight="1">
      <c r="A44" s="1"/>
      <c r="B44" s="9"/>
      <c r="C44" s="20" t="s">
        <v>38</v>
      </c>
      <c r="D44" s="20"/>
      <c r="E44" s="20"/>
      <c r="F44" s="20"/>
      <c r="G44" s="20"/>
      <c r="H44" s="22">
        <v>0</v>
      </c>
      <c r="I44" s="22"/>
      <c r="J44" s="22">
        <v>0</v>
      </c>
      <c r="K44" s="1"/>
      <c r="L44" s="1"/>
      <c r="M44" s="1"/>
      <c r="N44" s="20"/>
      <c r="O44" s="20"/>
      <c r="P44" s="22"/>
      <c r="Q44" s="22"/>
      <c r="R44" s="22"/>
      <c r="S44" s="28"/>
      <c r="T44" s="1"/>
    </row>
    <row r="45" spans="1:20" ht="15.95" customHeight="1">
      <c r="A45" s="1"/>
      <c r="B45" s="9"/>
      <c r="C45" s="20"/>
      <c r="D45" s="20"/>
      <c r="E45" s="20"/>
      <c r="F45" s="20"/>
      <c r="G45" s="20"/>
      <c r="H45" s="22"/>
      <c r="I45" s="22"/>
      <c r="J45" s="22"/>
      <c r="K45" s="1"/>
      <c r="L45" s="1"/>
      <c r="M45" s="20" t="s">
        <v>39</v>
      </c>
      <c r="N45" s="20"/>
      <c r="O45" s="20"/>
      <c r="P45" s="22">
        <f>('[1]02 ESF'!W44+[1]Balanza!H36)*-1</f>
        <v>3594685.900000005</v>
      </c>
      <c r="Q45" s="22"/>
      <c r="R45" s="22"/>
      <c r="S45" s="28">
        <v>0</v>
      </c>
      <c r="T45" s="1"/>
    </row>
    <row r="46" spans="1:20" ht="2.1" customHeight="1">
      <c r="A46" s="1"/>
      <c r="B46" s="9"/>
      <c r="C46" s="20" t="s">
        <v>40</v>
      </c>
      <c r="D46" s="20"/>
      <c r="E46" s="20"/>
      <c r="F46" s="20"/>
      <c r="G46" s="20"/>
      <c r="H46" s="22">
        <v>0</v>
      </c>
      <c r="I46" s="22"/>
      <c r="J46" s="22">
        <v>0</v>
      </c>
      <c r="K46" s="1"/>
      <c r="L46" s="1"/>
      <c r="M46" s="20"/>
      <c r="N46" s="20"/>
      <c r="O46" s="20"/>
      <c r="P46" s="22"/>
      <c r="Q46" s="22"/>
      <c r="R46" s="22"/>
      <c r="S46" s="28"/>
      <c r="T46" s="1"/>
    </row>
    <row r="47" spans="1:20" ht="15.95" customHeight="1">
      <c r="A47" s="1"/>
      <c r="B47" s="9"/>
      <c r="C47" s="20"/>
      <c r="D47" s="20"/>
      <c r="E47" s="20"/>
      <c r="F47" s="20"/>
      <c r="G47" s="20"/>
      <c r="H47" s="22"/>
      <c r="I47" s="22"/>
      <c r="J47" s="22"/>
      <c r="K47" s="1"/>
      <c r="L47" s="25" t="s">
        <v>41</v>
      </c>
      <c r="M47" s="25"/>
      <c r="N47" s="25"/>
      <c r="O47" s="25"/>
      <c r="P47" s="26">
        <f>+P26</f>
        <v>0</v>
      </c>
      <c r="Q47" s="26"/>
      <c r="R47" s="26"/>
      <c r="S47" s="27">
        <f>+S26</f>
        <v>1544869</v>
      </c>
      <c r="T47" s="1"/>
    </row>
    <row r="48" spans="1:20" ht="6.95" customHeight="1">
      <c r="A48" s="1"/>
      <c r="B48" s="9"/>
      <c r="C48" s="20" t="s">
        <v>42</v>
      </c>
      <c r="D48" s="20"/>
      <c r="E48" s="20"/>
      <c r="F48" s="20"/>
      <c r="G48" s="20"/>
      <c r="H48" s="22">
        <v>0</v>
      </c>
      <c r="I48" s="22"/>
      <c r="J48" s="22">
        <v>0</v>
      </c>
      <c r="K48" s="1"/>
      <c r="L48" s="25"/>
      <c r="M48" s="25"/>
      <c r="N48" s="25"/>
      <c r="O48" s="25"/>
      <c r="P48" s="26"/>
      <c r="Q48" s="26"/>
      <c r="R48" s="26"/>
      <c r="S48" s="27"/>
      <c r="T48" s="1"/>
    </row>
    <row r="49" spans="1:23" ht="11.1" customHeight="1">
      <c r="A49" s="1"/>
      <c r="B49" s="9"/>
      <c r="C49" s="20"/>
      <c r="D49" s="20"/>
      <c r="E49" s="20"/>
      <c r="F49" s="20"/>
      <c r="G49" s="20"/>
      <c r="H49" s="22"/>
      <c r="I49" s="22"/>
      <c r="J49" s="22"/>
      <c r="K49" s="1"/>
      <c r="L49" s="25" t="s">
        <v>43</v>
      </c>
      <c r="M49" s="25"/>
      <c r="N49" s="25"/>
      <c r="O49" s="25"/>
      <c r="P49" s="26">
        <f>+H59+P22+P47-P36</f>
        <v>70074826.780000031</v>
      </c>
      <c r="Q49" s="26"/>
      <c r="R49" s="26"/>
      <c r="S49" s="27">
        <f>+J59+S22+S47</f>
        <v>168758684</v>
      </c>
      <c r="T49" s="1"/>
    </row>
    <row r="50" spans="1:23" ht="12" customHeight="1">
      <c r="A50" s="1"/>
      <c r="B50" s="9"/>
      <c r="C50" s="20" t="s">
        <v>44</v>
      </c>
      <c r="D50" s="20"/>
      <c r="E50" s="20"/>
      <c r="F50" s="20"/>
      <c r="G50" s="20"/>
      <c r="H50" s="22">
        <v>0</v>
      </c>
      <c r="I50" s="22"/>
      <c r="J50" s="22">
        <v>0</v>
      </c>
      <c r="K50" s="1"/>
      <c r="L50" s="25"/>
      <c r="M50" s="25"/>
      <c r="N50" s="25"/>
      <c r="O50" s="25"/>
      <c r="P50" s="26"/>
      <c r="Q50" s="26"/>
      <c r="R50" s="26"/>
      <c r="S50" s="27"/>
      <c r="T50" s="1"/>
    </row>
    <row r="51" spans="1:23" ht="6" customHeight="1">
      <c r="A51" s="1"/>
      <c r="B51" s="9"/>
      <c r="C51" s="20"/>
      <c r="D51" s="20"/>
      <c r="E51" s="20"/>
      <c r="F51" s="20"/>
      <c r="G51" s="20"/>
      <c r="H51" s="22"/>
      <c r="I51" s="22"/>
      <c r="J51" s="22"/>
      <c r="K51" s="1"/>
      <c r="L51" s="25" t="s">
        <v>45</v>
      </c>
      <c r="M51" s="25"/>
      <c r="N51" s="25"/>
      <c r="O51" s="25"/>
      <c r="P51" s="26">
        <f>+S53</f>
        <v>558670079</v>
      </c>
      <c r="Q51" s="26"/>
      <c r="R51" s="26"/>
      <c r="S51" s="27">
        <v>389911395</v>
      </c>
      <c r="T51" s="1"/>
    </row>
    <row r="52" spans="1:23" ht="17.100000000000001" customHeight="1">
      <c r="A52" s="1"/>
      <c r="B52" s="9"/>
      <c r="C52" s="20" t="s">
        <v>46</v>
      </c>
      <c r="D52" s="20"/>
      <c r="E52" s="20"/>
      <c r="F52" s="20"/>
      <c r="G52" s="20"/>
      <c r="H52" s="22">
        <v>0</v>
      </c>
      <c r="I52" s="22"/>
      <c r="J52" s="22">
        <v>0</v>
      </c>
      <c r="K52" s="1"/>
      <c r="L52" s="25"/>
      <c r="M52" s="25"/>
      <c r="N52" s="25"/>
      <c r="O52" s="25"/>
      <c r="P52" s="26"/>
      <c r="Q52" s="26"/>
      <c r="R52" s="26"/>
      <c r="S52" s="27"/>
      <c r="T52" s="1"/>
    </row>
    <row r="53" spans="1:23" ht="0.95" customHeight="1">
      <c r="A53" s="1"/>
      <c r="B53" s="9"/>
      <c r="C53" s="20"/>
      <c r="D53" s="20"/>
      <c r="E53" s="20"/>
      <c r="F53" s="20"/>
      <c r="G53" s="20"/>
      <c r="H53" s="22"/>
      <c r="I53" s="22"/>
      <c r="J53" s="22"/>
      <c r="K53" s="1"/>
      <c r="L53" s="25" t="s">
        <v>47</v>
      </c>
      <c r="M53" s="25"/>
      <c r="N53" s="25"/>
      <c r="O53" s="25"/>
      <c r="P53" s="26">
        <f>+P49+P51</f>
        <v>628744905.77999997</v>
      </c>
      <c r="Q53" s="26"/>
      <c r="R53" s="26"/>
      <c r="S53" s="27">
        <f>+S49+S51</f>
        <v>558670079</v>
      </c>
      <c r="T53" s="1"/>
    </row>
    <row r="54" spans="1:23" ht="18" customHeight="1">
      <c r="A54" s="1"/>
      <c r="B54" s="9"/>
      <c r="C54" s="20" t="s">
        <v>48</v>
      </c>
      <c r="D54" s="20"/>
      <c r="E54" s="20"/>
      <c r="F54" s="20"/>
      <c r="G54" s="20"/>
      <c r="H54" s="22">
        <v>0</v>
      </c>
      <c r="I54" s="22"/>
      <c r="J54" s="10">
        <v>0</v>
      </c>
      <c r="K54" s="1"/>
      <c r="L54" s="25"/>
      <c r="M54" s="25"/>
      <c r="N54" s="25"/>
      <c r="O54" s="25"/>
      <c r="P54" s="26"/>
      <c r="Q54" s="26"/>
      <c r="R54" s="26"/>
      <c r="S54" s="27"/>
      <c r="T54" s="1"/>
      <c r="U54" s="13">
        <f>+[1]Balanza!G7+[1]Balanza!G8+[1]Balanza!G9</f>
        <v>628744906.82000005</v>
      </c>
      <c r="V54" s="13">
        <f>+P53-U54</f>
        <v>-1.0400000810623169</v>
      </c>
      <c r="W54" s="14">
        <f>+V54/2</f>
        <v>-0.52000004053115845</v>
      </c>
    </row>
    <row r="55" spans="1:23" ht="3.95" customHeight="1">
      <c r="A55" s="1"/>
      <c r="B55" s="9"/>
      <c r="C55" s="20" t="s">
        <v>49</v>
      </c>
      <c r="D55" s="20"/>
      <c r="E55" s="20"/>
      <c r="F55" s="20"/>
      <c r="G55" s="20"/>
      <c r="H55" s="22">
        <v>0</v>
      </c>
      <c r="I55" s="22"/>
      <c r="J55" s="22">
        <v>0</v>
      </c>
      <c r="K55" s="1"/>
      <c r="L55" s="25"/>
      <c r="M55" s="25"/>
      <c r="N55" s="25"/>
      <c r="O55" s="25"/>
      <c r="P55" s="26"/>
      <c r="Q55" s="26"/>
      <c r="R55" s="26"/>
      <c r="S55" s="27"/>
      <c r="T55" s="1"/>
      <c r="W55" s="14"/>
    </row>
    <row r="56" spans="1:23" ht="14.1" customHeight="1">
      <c r="A56" s="1"/>
      <c r="B56" s="9"/>
      <c r="C56" s="20"/>
      <c r="D56" s="20"/>
      <c r="E56" s="20"/>
      <c r="F56" s="20"/>
      <c r="G56" s="20"/>
      <c r="H56" s="22"/>
      <c r="I56" s="22"/>
      <c r="J56" s="22"/>
      <c r="K56" s="1"/>
      <c r="L56" s="1"/>
      <c r="M56" s="1"/>
      <c r="N56" s="1"/>
      <c r="O56" s="1"/>
      <c r="P56" s="1"/>
      <c r="Q56" s="1"/>
      <c r="R56" s="1"/>
      <c r="S56" s="12"/>
      <c r="T56" s="1"/>
      <c r="U56" s="14"/>
      <c r="W56" s="14"/>
    </row>
    <row r="57" spans="1:23" ht="18" customHeight="1">
      <c r="A57" s="1"/>
      <c r="B57" s="9"/>
      <c r="C57" s="20" t="s">
        <v>50</v>
      </c>
      <c r="D57" s="20"/>
      <c r="E57" s="20"/>
      <c r="F57" s="20"/>
      <c r="G57" s="20"/>
      <c r="H57" s="22">
        <v>0</v>
      </c>
      <c r="I57" s="22"/>
      <c r="J57" s="10">
        <v>0</v>
      </c>
      <c r="K57" s="1"/>
      <c r="L57" s="1"/>
      <c r="M57" s="1"/>
      <c r="N57" s="1"/>
      <c r="O57" s="1"/>
      <c r="P57" s="1"/>
      <c r="Q57" s="1"/>
      <c r="R57" s="1"/>
      <c r="S57" s="12"/>
      <c r="T57" s="1"/>
      <c r="U57" s="15"/>
    </row>
    <row r="58" spans="1:23" ht="18" customHeight="1">
      <c r="A58" s="1"/>
      <c r="B58" s="9"/>
      <c r="C58" s="20" t="s">
        <v>51</v>
      </c>
      <c r="D58" s="20"/>
      <c r="E58" s="20"/>
      <c r="F58" s="20"/>
      <c r="G58" s="20"/>
      <c r="H58" s="22">
        <f>+[1]Balanza!H62+'[1]02 ESF'!U12</f>
        <v>-901836.52</v>
      </c>
      <c r="I58" s="22"/>
      <c r="J58" s="10">
        <v>25814504</v>
      </c>
      <c r="K58" s="1"/>
      <c r="L58" s="1"/>
      <c r="M58" s="1"/>
      <c r="N58" s="1"/>
      <c r="O58" s="1"/>
      <c r="P58" s="1"/>
      <c r="Q58" s="1"/>
      <c r="R58" s="1"/>
      <c r="S58" s="12"/>
      <c r="T58" s="1"/>
    </row>
    <row r="59" spans="1:23" ht="23.1" customHeight="1">
      <c r="A59" s="1"/>
      <c r="B59" s="23" t="s">
        <v>52</v>
      </c>
      <c r="C59" s="23"/>
      <c r="D59" s="23"/>
      <c r="E59" s="23"/>
      <c r="F59" s="23"/>
      <c r="G59" s="23"/>
      <c r="H59" s="24">
        <f>+H10-H28</f>
        <v>71968159.840000004</v>
      </c>
      <c r="I59" s="24"/>
      <c r="J59" s="7">
        <f>+J10-J28</f>
        <v>155356988</v>
      </c>
      <c r="K59" s="1"/>
      <c r="L59" s="1"/>
      <c r="M59" s="1"/>
      <c r="N59" s="1"/>
      <c r="O59" s="1"/>
      <c r="P59" s="1"/>
      <c r="Q59" s="1"/>
      <c r="R59" s="1"/>
      <c r="S59" s="12"/>
      <c r="T59" s="1"/>
    </row>
    <row r="60" spans="1:23" ht="24.95" customHeight="1">
      <c r="A60" s="1"/>
      <c r="B60" s="18"/>
      <c r="C60" s="18"/>
      <c r="D60" s="18"/>
      <c r="E60" s="18"/>
      <c r="F60" s="18"/>
      <c r="G60" s="18"/>
      <c r="H60" s="18"/>
      <c r="I60" s="18"/>
      <c r="J60" s="18"/>
      <c r="K60" s="16"/>
      <c r="L60" s="19"/>
      <c r="M60" s="19"/>
      <c r="N60" s="19"/>
      <c r="O60" s="19"/>
      <c r="P60" s="19"/>
      <c r="Q60" s="19"/>
      <c r="R60" s="19"/>
      <c r="S60" s="17"/>
      <c r="T60" s="1"/>
    </row>
    <row r="61" spans="1:23" ht="15" customHeight="1">
      <c r="A61" s="1"/>
      <c r="B61" s="1"/>
      <c r="C61" s="1"/>
      <c r="D61" s="20" t="s">
        <v>53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1"/>
      <c r="R61" s="1"/>
      <c r="S61" s="1"/>
      <c r="T61" s="1"/>
    </row>
    <row r="62" spans="1:23" ht="56.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3" ht="3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3" ht="0.95" customHeight="1">
      <c r="A64" s="1"/>
      <c r="B64" s="1"/>
      <c r="C64" s="1"/>
      <c r="D64" s="1"/>
      <c r="E64" s="1"/>
      <c r="F64" s="21"/>
      <c r="G64" s="21"/>
      <c r="H64" s="2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9" customHeight="1">
      <c r="A65" s="1"/>
      <c r="B65" s="1"/>
      <c r="C65" s="1"/>
      <c r="D65" s="1"/>
      <c r="E65" s="1"/>
      <c r="F65" s="21"/>
      <c r="G65" s="21"/>
      <c r="H65" s="21"/>
      <c r="I65" s="1"/>
      <c r="J65" s="1"/>
      <c r="K65" s="1"/>
      <c r="L65" s="1"/>
      <c r="M65" s="1"/>
      <c r="N65" s="1"/>
      <c r="O65" s="21"/>
      <c r="P65" s="21"/>
      <c r="Q65" s="21"/>
      <c r="R65" s="1"/>
      <c r="S65" s="1"/>
      <c r="T65" s="1"/>
    </row>
    <row r="66" spans="1:20" ht="0.95" customHeight="1">
      <c r="A66" s="1"/>
      <c r="B66" s="1"/>
      <c r="C66" s="1"/>
      <c r="D66" s="1"/>
      <c r="E66" s="1"/>
      <c r="F66" s="21"/>
      <c r="G66" s="21"/>
      <c r="H66" s="21"/>
      <c r="I66" s="1"/>
      <c r="J66" s="1"/>
      <c r="K66" s="1"/>
      <c r="L66" s="1"/>
      <c r="M66" s="1"/>
      <c r="N66" s="1"/>
      <c r="O66" s="21"/>
      <c r="P66" s="21"/>
      <c r="Q66" s="21"/>
      <c r="R66" s="1"/>
      <c r="S66" s="1"/>
      <c r="T66" s="1"/>
    </row>
    <row r="67" spans="1:20" ht="9" customHeight="1">
      <c r="A67" s="1"/>
      <c r="B67" s="1"/>
      <c r="C67" s="1"/>
      <c r="D67" s="1"/>
      <c r="E67" s="1"/>
      <c r="F67" s="21"/>
      <c r="G67" s="21"/>
      <c r="H67" s="21"/>
      <c r="I67" s="1"/>
      <c r="J67" s="1"/>
      <c r="K67" s="1"/>
      <c r="L67" s="1"/>
      <c r="M67" s="1"/>
      <c r="N67" s="1"/>
      <c r="O67" s="21"/>
      <c r="P67" s="21"/>
      <c r="Q67" s="21"/>
      <c r="R67" s="1"/>
      <c r="S67" s="1"/>
      <c r="T67" s="1"/>
    </row>
    <row r="68" spans="1:20" ht="0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1"/>
      <c r="P68" s="21"/>
      <c r="Q68" s="21"/>
      <c r="R68" s="1"/>
      <c r="S68" s="1"/>
      <c r="T68" s="1"/>
    </row>
    <row r="69" spans="1:20" ht="20.10000000000000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1" spans="1:20">
      <c r="H71" s="13">
        <f>+H10-H28</f>
        <v>71968159.840000004</v>
      </c>
    </row>
  </sheetData>
  <sheetProtection algorithmName="SHA-512" hashValue="CmwZZW2K7cfThc8UObr3qePxG6mqHKJv/aErr9wcLmOk9NkzkPVkNVw7GBfNTAdbnYTP7E/4Q54zjZN1NnKE5Q==" saltValue="nH1ZWWMYA9XcvBEWRtvpGw==" spinCount="100000" sheet="1" objects="1" scenarios="1" selectLockedCells="1" selectUnlockedCells="1"/>
  <mergeCells count="160">
    <mergeCell ref="B8:G8"/>
    <mergeCell ref="H8:I8"/>
    <mergeCell ref="L8:O8"/>
    <mergeCell ref="P8:R8"/>
    <mergeCell ref="B9:G9"/>
    <mergeCell ref="L9:O9"/>
    <mergeCell ref="G2:P2"/>
    <mergeCell ref="G3:P3"/>
    <mergeCell ref="G4:P4"/>
    <mergeCell ref="G5:P5"/>
    <mergeCell ref="E6:F6"/>
    <mergeCell ref="G6:P6"/>
    <mergeCell ref="C12:G12"/>
    <mergeCell ref="H12:I12"/>
    <mergeCell ref="M12:O12"/>
    <mergeCell ref="P12:R12"/>
    <mergeCell ref="C13:G13"/>
    <mergeCell ref="H13:I13"/>
    <mergeCell ref="M13:O13"/>
    <mergeCell ref="P13:R13"/>
    <mergeCell ref="B10:G10"/>
    <mergeCell ref="H10:I10"/>
    <mergeCell ref="L10:O10"/>
    <mergeCell ref="P10:R10"/>
    <mergeCell ref="C11:G11"/>
    <mergeCell ref="H11:I11"/>
    <mergeCell ref="M11:O11"/>
    <mergeCell ref="P11:R11"/>
    <mergeCell ref="C14:G14"/>
    <mergeCell ref="H14:I14"/>
    <mergeCell ref="L14:O15"/>
    <mergeCell ref="P14:R15"/>
    <mergeCell ref="S14:S15"/>
    <mergeCell ref="C15:G16"/>
    <mergeCell ref="H15:I16"/>
    <mergeCell ref="J15:J16"/>
    <mergeCell ref="M16:O17"/>
    <mergeCell ref="P16:R17"/>
    <mergeCell ref="P20:R21"/>
    <mergeCell ref="S20:S21"/>
    <mergeCell ref="L22:O23"/>
    <mergeCell ref="P22:R23"/>
    <mergeCell ref="S22:S23"/>
    <mergeCell ref="S16:S17"/>
    <mergeCell ref="C17:G18"/>
    <mergeCell ref="H17:I18"/>
    <mergeCell ref="J17:J18"/>
    <mergeCell ref="M18:O19"/>
    <mergeCell ref="P18:R19"/>
    <mergeCell ref="S18:S19"/>
    <mergeCell ref="C19:G20"/>
    <mergeCell ref="H19:I20"/>
    <mergeCell ref="J19:J20"/>
    <mergeCell ref="C23:G24"/>
    <mergeCell ref="H23:I24"/>
    <mergeCell ref="J23:J24"/>
    <mergeCell ref="L24:O25"/>
    <mergeCell ref="C25:G26"/>
    <mergeCell ref="H25:I26"/>
    <mergeCell ref="J25:J26"/>
    <mergeCell ref="L26:O28"/>
    <mergeCell ref="M20:O21"/>
    <mergeCell ref="P26:R28"/>
    <mergeCell ref="S26:S28"/>
    <mergeCell ref="C27:G27"/>
    <mergeCell ref="H27:I27"/>
    <mergeCell ref="B28:G30"/>
    <mergeCell ref="H28:I30"/>
    <mergeCell ref="J28:J30"/>
    <mergeCell ref="M29:O29"/>
    <mergeCell ref="P29:R29"/>
    <mergeCell ref="N30:O31"/>
    <mergeCell ref="S34:S35"/>
    <mergeCell ref="C35:G36"/>
    <mergeCell ref="H35:I36"/>
    <mergeCell ref="J35:J36"/>
    <mergeCell ref="L36:O38"/>
    <mergeCell ref="P36:R38"/>
    <mergeCell ref="S36:S38"/>
    <mergeCell ref="P30:R31"/>
    <mergeCell ref="S30:S31"/>
    <mergeCell ref="C31:G32"/>
    <mergeCell ref="H31:I32"/>
    <mergeCell ref="J31:J32"/>
    <mergeCell ref="N32:O33"/>
    <mergeCell ref="P32:R33"/>
    <mergeCell ref="S32:S33"/>
    <mergeCell ref="C33:G34"/>
    <mergeCell ref="H33:I34"/>
    <mergeCell ref="C37:G37"/>
    <mergeCell ref="H37:I37"/>
    <mergeCell ref="C38:G39"/>
    <mergeCell ref="H38:I39"/>
    <mergeCell ref="J38:J39"/>
    <mergeCell ref="M39:O40"/>
    <mergeCell ref="J33:J34"/>
    <mergeCell ref="M34:O35"/>
    <mergeCell ref="P34:R35"/>
    <mergeCell ref="P39:R40"/>
    <mergeCell ref="S39:S40"/>
    <mergeCell ref="C40:G41"/>
    <mergeCell ref="H40:I41"/>
    <mergeCell ref="J40:J41"/>
    <mergeCell ref="N41:O42"/>
    <mergeCell ref="P41:R42"/>
    <mergeCell ref="S41:S42"/>
    <mergeCell ref="C42:G43"/>
    <mergeCell ref="H42:I43"/>
    <mergeCell ref="J42:J43"/>
    <mergeCell ref="N43:O44"/>
    <mergeCell ref="P43:R44"/>
    <mergeCell ref="S43:S44"/>
    <mergeCell ref="C44:G45"/>
    <mergeCell ref="H44:I45"/>
    <mergeCell ref="J44:J45"/>
    <mergeCell ref="M45:O46"/>
    <mergeCell ref="P45:R46"/>
    <mergeCell ref="S45:S46"/>
    <mergeCell ref="C46:G47"/>
    <mergeCell ref="H46:I47"/>
    <mergeCell ref="J46:J47"/>
    <mergeCell ref="L47:O48"/>
    <mergeCell ref="P47:R48"/>
    <mergeCell ref="S47:S48"/>
    <mergeCell ref="C48:G49"/>
    <mergeCell ref="H48:I49"/>
    <mergeCell ref="J48:J49"/>
    <mergeCell ref="L49:O50"/>
    <mergeCell ref="P49:R50"/>
    <mergeCell ref="S49:S50"/>
    <mergeCell ref="C50:G51"/>
    <mergeCell ref="H50:I51"/>
    <mergeCell ref="J50:J51"/>
    <mergeCell ref="L51:O52"/>
    <mergeCell ref="P51:R52"/>
    <mergeCell ref="S51:S52"/>
    <mergeCell ref="C52:G53"/>
    <mergeCell ref="H52:I53"/>
    <mergeCell ref="J52:J53"/>
    <mergeCell ref="L53:O55"/>
    <mergeCell ref="P53:R55"/>
    <mergeCell ref="S53:S55"/>
    <mergeCell ref="C54:G54"/>
    <mergeCell ref="H54:I54"/>
    <mergeCell ref="C55:G56"/>
    <mergeCell ref="H55:I56"/>
    <mergeCell ref="J55:J56"/>
    <mergeCell ref="B60:J60"/>
    <mergeCell ref="L60:R60"/>
    <mergeCell ref="D61:P61"/>
    <mergeCell ref="F64:H65"/>
    <mergeCell ref="O65:Q66"/>
    <mergeCell ref="F66:H67"/>
    <mergeCell ref="O67:Q68"/>
    <mergeCell ref="C57:G57"/>
    <mergeCell ref="H57:I57"/>
    <mergeCell ref="C58:G58"/>
    <mergeCell ref="H58:I58"/>
    <mergeCell ref="B59:G59"/>
    <mergeCell ref="H59:I59"/>
  </mergeCells>
  <pageMargins left="0.27777777777777779" right="0.27777777777777779" top="0.27777777777777779" bottom="0.27777777777777779" header="0.5" footer="0.5"/>
  <pageSetup scale="6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07 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de la Rosa Rodríguez</dc:creator>
  <cp:lastModifiedBy>Eduardo de la Rosa Rodríguez</cp:lastModifiedBy>
  <dcterms:created xsi:type="dcterms:W3CDTF">2024-07-26T18:04:37Z</dcterms:created>
  <dcterms:modified xsi:type="dcterms:W3CDTF">2024-07-26T18:37:46Z</dcterms:modified>
</cp:coreProperties>
</file>